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ti Alanikka\Documents\Kati\"/>
    </mc:Choice>
  </mc:AlternateContent>
  <xr:revisionPtr revIDLastSave="0" documentId="8_{038D0108-661E-4336-96A4-01206C10570C}" xr6:coauthVersionLast="47" xr6:coauthVersionMax="47" xr10:uidLastSave="{00000000-0000-0000-0000-000000000000}"/>
  <bookViews>
    <workbookView xWindow="-110" yWindow="-110" windowWidth="19420" windowHeight="10420" tabRatio="659" activeTab="5" xr2:uid="{B40DE904-EFDB-44B5-9358-12A984219A63}"/>
  </bookViews>
  <sheets>
    <sheet name="Ohje" sheetId="2" r:id="rId1"/>
    <sheet name="Hankkeen tiedot" sheetId="5" r:id="rId2"/>
    <sheet name="Kustannusarvio|Rakennusselostus" sheetId="1" r:id="rId3"/>
    <sheet name="Kustannusarvion koonti" sheetId="6" r:id="rId4"/>
    <sheet name="Talkootyön koonti" sheetId="4" r:id="rId5"/>
    <sheet name="Rakennusselostus koonti" sheetId="3" r:id="rId6"/>
  </sheets>
  <definedNames>
    <definedName name="Print_Area" localSheetId="1">'Hankkeen tiedot'!$A$1:$E$39</definedName>
    <definedName name="Print_Area" localSheetId="2">'Kustannusarvio|Rakennusselostus'!$A$1:$S$204</definedName>
    <definedName name="Print_Area" localSheetId="3">'Kustannusarvion koonti'!$A$1:$K$243</definedName>
    <definedName name="Print_Area" localSheetId="0">Ohje!$A$1:$H$182</definedName>
    <definedName name="Print_Area" localSheetId="5">'Rakennusselostus koonti'!$A$1:$E$180</definedName>
    <definedName name="Print_Area" localSheetId="4">'Talkootyön koonti'!$A$1:$H$206</definedName>
    <definedName name="Print_Titles" localSheetId="2">'Kustannusarvio|Rakennusselostus'!$5:$6</definedName>
    <definedName name="Print_Titles" localSheetId="3">'Kustannusarvion koonti'!$11:$11</definedName>
    <definedName name="Print_Titles" localSheetId="4">'Talkootyön koonti'!$6:$6</definedName>
    <definedName name="_xlnm.Print_Area" localSheetId="2">'Kustannusarvio|Rakennusselostus'!$A$1:$S$279</definedName>
    <definedName name="_xlnm.Print_Area" localSheetId="3">'Kustannusarvion koonti'!$A$1:$P$222</definedName>
    <definedName name="_xlnm.Print_Area" localSheetId="0">Ohje!$A$1:$H$182</definedName>
    <definedName name="_xlnm.Print_Area" localSheetId="5">'Rakennusselostus koonti'!$A$1:$E$221</definedName>
    <definedName name="_xlnm.Print_Area" localSheetId="4">'Talkootyön koonti'!$A$1:$H$215</definedName>
    <definedName name="_xlnm.Print_Titles" localSheetId="5">'Rakennusselostus koonti'!$14:$14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4" i="3" l="1"/>
  <c r="B155" i="3"/>
  <c r="B156" i="3"/>
  <c r="B153" i="3"/>
  <c r="B143" i="3"/>
  <c r="B123" i="3"/>
  <c r="B124" i="3"/>
  <c r="B122" i="3"/>
  <c r="B115" i="3"/>
  <c r="B116" i="3"/>
  <c r="B114" i="3"/>
  <c r="B104" i="3"/>
  <c r="B96" i="3"/>
  <c r="B95" i="3"/>
  <c r="B88" i="3"/>
  <c r="B87" i="3"/>
  <c r="B79" i="3"/>
  <c r="B80" i="3"/>
  <c r="B81" i="3"/>
  <c r="B78" i="3"/>
  <c r="B69" i="3"/>
  <c r="B68" i="3"/>
  <c r="B54" i="3"/>
  <c r="B46" i="3"/>
  <c r="B45" i="3"/>
  <c r="B26" i="3"/>
  <c r="B25" i="3"/>
  <c r="B145" i="4"/>
  <c r="B146" i="4"/>
  <c r="B147" i="4"/>
  <c r="B144" i="4"/>
  <c r="B134" i="4"/>
  <c r="B114" i="4"/>
  <c r="B115" i="4"/>
  <c r="B113" i="4"/>
  <c r="B106" i="4"/>
  <c r="B107" i="4"/>
  <c r="B105" i="4"/>
  <c r="B95" i="4"/>
  <c r="B87" i="4"/>
  <c r="B86" i="4"/>
  <c r="B79" i="4"/>
  <c r="B78" i="4"/>
  <c r="B70" i="4"/>
  <c r="B71" i="4"/>
  <c r="B72" i="4"/>
  <c r="B69" i="4"/>
  <c r="B60" i="4"/>
  <c r="B59" i="4"/>
  <c r="B45" i="4"/>
  <c r="B37" i="4"/>
  <c r="B36" i="4"/>
  <c r="B17" i="4"/>
  <c r="B16" i="4"/>
  <c r="B150" i="6"/>
  <c r="B151" i="6"/>
  <c r="B152" i="6"/>
  <c r="B149" i="6"/>
  <c r="B139" i="6"/>
  <c r="B119" i="6"/>
  <c r="B120" i="6"/>
  <c r="B118" i="6"/>
  <c r="B111" i="6"/>
  <c r="B112" i="6"/>
  <c r="B110" i="6"/>
  <c r="B100" i="6"/>
  <c r="B92" i="6"/>
  <c r="B91" i="6"/>
  <c r="B84" i="6"/>
  <c r="B83" i="6"/>
  <c r="B75" i="6"/>
  <c r="B76" i="6"/>
  <c r="B77" i="6"/>
  <c r="B74" i="6"/>
  <c r="B65" i="6"/>
  <c r="B64" i="6"/>
  <c r="B50" i="6"/>
  <c r="B42" i="6"/>
  <c r="B41" i="6"/>
  <c r="B22" i="6"/>
  <c r="B21" i="6"/>
  <c r="J160" i="6"/>
  <c r="J159" i="6"/>
  <c r="C13" i="6"/>
  <c r="C29" i="3" l="1"/>
  <c r="C30" i="3"/>
  <c r="C31" i="3"/>
  <c r="C32" i="3"/>
  <c r="C33" i="3"/>
  <c r="C34" i="3"/>
  <c r="C35" i="3"/>
  <c r="C38" i="3"/>
  <c r="C39" i="3"/>
  <c r="C40" i="3"/>
  <c r="C41" i="3"/>
  <c r="C42" i="3"/>
  <c r="C43" i="3"/>
  <c r="C44" i="3"/>
  <c r="C45" i="3"/>
  <c r="C46" i="3"/>
  <c r="C49" i="3"/>
  <c r="C50" i="3"/>
  <c r="C51" i="3"/>
  <c r="C52" i="3"/>
  <c r="C53" i="3"/>
  <c r="C54" i="3"/>
  <c r="C56" i="3"/>
  <c r="C57" i="3"/>
  <c r="C58" i="3"/>
  <c r="C60" i="3"/>
  <c r="C63" i="3"/>
  <c r="C64" i="3"/>
  <c r="C65" i="3"/>
  <c r="C67" i="3"/>
  <c r="C68" i="3"/>
  <c r="C69" i="3"/>
  <c r="C71" i="3"/>
  <c r="C72" i="3"/>
  <c r="C73" i="3"/>
  <c r="C74" i="3"/>
  <c r="C75" i="3"/>
  <c r="C76" i="3"/>
  <c r="C77" i="3"/>
  <c r="C78" i="3"/>
  <c r="C79" i="3"/>
  <c r="C80" i="3"/>
  <c r="C81" i="3"/>
  <c r="C83" i="3"/>
  <c r="C84" i="3"/>
  <c r="C88" i="3"/>
  <c r="C90" i="3"/>
  <c r="C91" i="3"/>
  <c r="C92" i="3"/>
  <c r="C93" i="3"/>
  <c r="C94" i="3"/>
  <c r="C95" i="3"/>
  <c r="C96" i="3"/>
  <c r="C98" i="3"/>
  <c r="C99" i="3"/>
  <c r="C100" i="3"/>
  <c r="C101" i="3"/>
  <c r="C102" i="3"/>
  <c r="C103" i="3"/>
  <c r="C104" i="3"/>
  <c r="C106" i="3"/>
  <c r="C108" i="3"/>
  <c r="C109" i="3"/>
  <c r="C110" i="3"/>
  <c r="C111" i="3"/>
  <c r="C112" i="3"/>
  <c r="C113" i="3"/>
  <c r="C114" i="3"/>
  <c r="C115" i="3"/>
  <c r="C116" i="3"/>
  <c r="C118" i="3"/>
  <c r="C119" i="3"/>
  <c r="C120" i="3"/>
  <c r="C121" i="3"/>
  <c r="C122" i="3"/>
  <c r="C123" i="3"/>
  <c r="C124" i="3"/>
  <c r="C127" i="3"/>
  <c r="C128" i="3"/>
  <c r="C129" i="3"/>
  <c r="C134" i="3"/>
  <c r="C135" i="3"/>
  <c r="C136" i="3"/>
  <c r="C137" i="3"/>
  <c r="C138" i="3"/>
  <c r="C139" i="3"/>
  <c r="C140" i="3"/>
  <c r="C141" i="3"/>
  <c r="C142" i="3"/>
  <c r="C143" i="3"/>
  <c r="C145" i="3"/>
  <c r="C146" i="3"/>
  <c r="C147" i="3"/>
  <c r="C148" i="3"/>
  <c r="C149" i="3"/>
  <c r="C153" i="3"/>
  <c r="C155" i="3"/>
  <c r="C19" i="3"/>
  <c r="C20" i="3"/>
  <c r="C21" i="3"/>
  <c r="C22" i="3"/>
  <c r="C26" i="3"/>
  <c r="G139" i="4" l="1"/>
  <c r="C31" i="6"/>
  <c r="G9" i="4"/>
  <c r="G10" i="4"/>
  <c r="G11" i="4"/>
  <c r="G12" i="4"/>
  <c r="G13" i="4"/>
  <c r="G14" i="4"/>
  <c r="G15" i="4"/>
  <c r="G16" i="4"/>
  <c r="G17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40" i="4"/>
  <c r="G41" i="4"/>
  <c r="G42" i="4"/>
  <c r="G43" i="4"/>
  <c r="G44" i="4"/>
  <c r="G45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2" i="4"/>
  <c r="G63" i="4"/>
  <c r="G64" i="4"/>
  <c r="G65" i="4"/>
  <c r="G66" i="4"/>
  <c r="G67" i="4"/>
  <c r="G68" i="4"/>
  <c r="G69" i="4"/>
  <c r="G70" i="4"/>
  <c r="G71" i="4"/>
  <c r="G72" i="4"/>
  <c r="G74" i="4"/>
  <c r="G75" i="4"/>
  <c r="G76" i="4"/>
  <c r="G77" i="4"/>
  <c r="G78" i="4"/>
  <c r="G79" i="4"/>
  <c r="G81" i="4"/>
  <c r="G82" i="4"/>
  <c r="G83" i="4"/>
  <c r="G84" i="4"/>
  <c r="G85" i="4"/>
  <c r="G86" i="4"/>
  <c r="G87" i="4"/>
  <c r="G89" i="4"/>
  <c r="G90" i="4"/>
  <c r="G91" i="4"/>
  <c r="G92" i="4"/>
  <c r="G93" i="4"/>
  <c r="G94" i="4"/>
  <c r="G95" i="4"/>
  <c r="G97" i="4"/>
  <c r="G98" i="4"/>
  <c r="G99" i="4"/>
  <c r="G100" i="4"/>
  <c r="G101" i="4"/>
  <c r="G102" i="4"/>
  <c r="G103" i="4"/>
  <c r="G104" i="4"/>
  <c r="G105" i="4"/>
  <c r="G106" i="4"/>
  <c r="G107" i="4"/>
  <c r="G109" i="4"/>
  <c r="G110" i="4"/>
  <c r="G111" i="4"/>
  <c r="G112" i="4"/>
  <c r="G113" i="4"/>
  <c r="G114" i="4"/>
  <c r="G115" i="4"/>
  <c r="G118" i="4"/>
  <c r="G119" i="4"/>
  <c r="G120" i="4"/>
  <c r="G121" i="4"/>
  <c r="G122" i="4"/>
  <c r="G123" i="4"/>
  <c r="G124" i="4"/>
  <c r="G125" i="4"/>
  <c r="G126" i="4"/>
  <c r="G127" i="4"/>
  <c r="G128" i="4"/>
  <c r="G129" i="4"/>
  <c r="G130" i="4"/>
  <c r="G131" i="4"/>
  <c r="G132" i="4"/>
  <c r="G133" i="4"/>
  <c r="G134" i="4"/>
  <c r="G136" i="4"/>
  <c r="G137" i="4"/>
  <c r="G138" i="4"/>
  <c r="G140" i="4"/>
  <c r="G141" i="4"/>
  <c r="G142" i="4"/>
  <c r="G143" i="4"/>
  <c r="G144" i="4"/>
  <c r="G145" i="4"/>
  <c r="G146" i="4"/>
  <c r="G147" i="4"/>
  <c r="F9" i="4"/>
  <c r="F10" i="4"/>
  <c r="F11" i="4"/>
  <c r="F12" i="4"/>
  <c r="F13" i="4"/>
  <c r="F14" i="4"/>
  <c r="F15" i="4"/>
  <c r="F16" i="4"/>
  <c r="F17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40" i="4"/>
  <c r="F41" i="4"/>
  <c r="F42" i="4"/>
  <c r="F43" i="4"/>
  <c r="F44" i="4"/>
  <c r="F45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2" i="4"/>
  <c r="F63" i="4"/>
  <c r="F64" i="4"/>
  <c r="F65" i="4"/>
  <c r="F66" i="4"/>
  <c r="F67" i="4"/>
  <c r="F68" i="4"/>
  <c r="F69" i="4"/>
  <c r="F70" i="4"/>
  <c r="F71" i="4"/>
  <c r="F72" i="4"/>
  <c r="F74" i="4"/>
  <c r="F75" i="4"/>
  <c r="F76" i="4"/>
  <c r="F77" i="4"/>
  <c r="F78" i="4"/>
  <c r="F79" i="4"/>
  <c r="F81" i="4"/>
  <c r="F82" i="4"/>
  <c r="F83" i="4"/>
  <c r="F84" i="4"/>
  <c r="F85" i="4"/>
  <c r="F86" i="4"/>
  <c r="F87" i="4"/>
  <c r="F89" i="4"/>
  <c r="F90" i="4"/>
  <c r="F91" i="4"/>
  <c r="F92" i="4"/>
  <c r="F93" i="4"/>
  <c r="F94" i="4"/>
  <c r="F95" i="4"/>
  <c r="F97" i="4"/>
  <c r="F98" i="4"/>
  <c r="F99" i="4"/>
  <c r="F100" i="4"/>
  <c r="F101" i="4"/>
  <c r="F102" i="4"/>
  <c r="F103" i="4"/>
  <c r="F104" i="4"/>
  <c r="F105" i="4"/>
  <c r="F106" i="4"/>
  <c r="F107" i="4"/>
  <c r="F109" i="4"/>
  <c r="F110" i="4"/>
  <c r="F111" i="4"/>
  <c r="F112" i="4"/>
  <c r="F113" i="4"/>
  <c r="F114" i="4"/>
  <c r="F115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D9" i="4"/>
  <c r="D10" i="4"/>
  <c r="D11" i="4"/>
  <c r="D12" i="4"/>
  <c r="D13" i="4"/>
  <c r="D14" i="4"/>
  <c r="D15" i="4"/>
  <c r="D16" i="4"/>
  <c r="D17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40" i="4"/>
  <c r="D41" i="4"/>
  <c r="D42" i="4"/>
  <c r="D43" i="4"/>
  <c r="D44" i="4"/>
  <c r="D45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2" i="4"/>
  <c r="D63" i="4"/>
  <c r="D64" i="4"/>
  <c r="D65" i="4"/>
  <c r="D66" i="4"/>
  <c r="D67" i="4"/>
  <c r="D68" i="4"/>
  <c r="D69" i="4"/>
  <c r="D70" i="4"/>
  <c r="D71" i="4"/>
  <c r="D72" i="4"/>
  <c r="D74" i="4"/>
  <c r="D75" i="4"/>
  <c r="D76" i="4"/>
  <c r="D77" i="4"/>
  <c r="D78" i="4"/>
  <c r="D79" i="4"/>
  <c r="D81" i="4"/>
  <c r="D82" i="4"/>
  <c r="D83" i="4"/>
  <c r="D84" i="4"/>
  <c r="D85" i="4"/>
  <c r="D86" i="4"/>
  <c r="D87" i="4"/>
  <c r="D89" i="4"/>
  <c r="D90" i="4"/>
  <c r="D91" i="4"/>
  <c r="D92" i="4"/>
  <c r="D93" i="4"/>
  <c r="D94" i="4"/>
  <c r="D95" i="4"/>
  <c r="D97" i="4"/>
  <c r="D98" i="4"/>
  <c r="D99" i="4"/>
  <c r="D100" i="4"/>
  <c r="D101" i="4"/>
  <c r="D102" i="4"/>
  <c r="D103" i="4"/>
  <c r="D104" i="4"/>
  <c r="D105" i="4"/>
  <c r="D106" i="4"/>
  <c r="D107" i="4"/>
  <c r="D109" i="4"/>
  <c r="D110" i="4"/>
  <c r="D111" i="4"/>
  <c r="D112" i="4"/>
  <c r="D113" i="4"/>
  <c r="D114" i="4"/>
  <c r="D115" i="4"/>
  <c r="D118" i="4"/>
  <c r="D119" i="4"/>
  <c r="D120" i="4"/>
  <c r="D121" i="4"/>
  <c r="D122" i="4"/>
  <c r="D123" i="4"/>
  <c r="D124" i="4"/>
  <c r="D125" i="4"/>
  <c r="D126" i="4"/>
  <c r="D127" i="4"/>
  <c r="D128" i="4"/>
  <c r="D129" i="4"/>
  <c r="D130" i="4"/>
  <c r="D131" i="4"/>
  <c r="D132" i="4"/>
  <c r="D133" i="4"/>
  <c r="D134" i="4"/>
  <c r="D136" i="4"/>
  <c r="D137" i="4"/>
  <c r="D138" i="4"/>
  <c r="D139" i="4"/>
  <c r="D140" i="4"/>
  <c r="D141" i="4"/>
  <c r="D142" i="4"/>
  <c r="D143" i="4"/>
  <c r="D144" i="4"/>
  <c r="D145" i="4"/>
  <c r="D146" i="4"/>
  <c r="D147" i="4"/>
  <c r="C139" i="4"/>
  <c r="C140" i="4"/>
  <c r="C141" i="4"/>
  <c r="C142" i="4"/>
  <c r="C143" i="4"/>
  <c r="C144" i="4"/>
  <c r="C145" i="4"/>
  <c r="C146" i="4"/>
  <c r="C147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E34" i="4" s="1"/>
  <c r="C35" i="4"/>
  <c r="C36" i="4"/>
  <c r="C37" i="4"/>
  <c r="C40" i="4"/>
  <c r="C41" i="4"/>
  <c r="C42" i="4"/>
  <c r="C43" i="4"/>
  <c r="C44" i="4"/>
  <c r="C45" i="4"/>
  <c r="C47" i="4"/>
  <c r="C48" i="4"/>
  <c r="C49" i="4"/>
  <c r="C50" i="4"/>
  <c r="C51" i="4"/>
  <c r="C52" i="4"/>
  <c r="C53" i="4"/>
  <c r="E53" i="4" s="1"/>
  <c r="C54" i="4"/>
  <c r="C55" i="4"/>
  <c r="C56" i="4"/>
  <c r="C57" i="4"/>
  <c r="C58" i="4"/>
  <c r="C59" i="4"/>
  <c r="C60" i="4"/>
  <c r="C62" i="4"/>
  <c r="C63" i="4"/>
  <c r="C64" i="4"/>
  <c r="C65" i="4"/>
  <c r="C66" i="4"/>
  <c r="C67" i="4"/>
  <c r="C68" i="4"/>
  <c r="C69" i="4"/>
  <c r="C70" i="4"/>
  <c r="E70" i="4" s="1"/>
  <c r="C71" i="4"/>
  <c r="C72" i="4"/>
  <c r="C74" i="4"/>
  <c r="C75" i="4"/>
  <c r="C76" i="4"/>
  <c r="C77" i="4"/>
  <c r="C78" i="4"/>
  <c r="C79" i="4"/>
  <c r="C81" i="4"/>
  <c r="C82" i="4"/>
  <c r="C83" i="4"/>
  <c r="C84" i="4"/>
  <c r="C85" i="4"/>
  <c r="C86" i="4"/>
  <c r="C87" i="4"/>
  <c r="C89" i="4"/>
  <c r="E89" i="4" s="1"/>
  <c r="C90" i="4"/>
  <c r="C91" i="4"/>
  <c r="C92" i="4"/>
  <c r="C93" i="4"/>
  <c r="C94" i="4"/>
  <c r="C95" i="4"/>
  <c r="C97" i="4"/>
  <c r="C98" i="4"/>
  <c r="C99" i="4"/>
  <c r="C100" i="4"/>
  <c r="C101" i="4"/>
  <c r="C102" i="4"/>
  <c r="C103" i="4"/>
  <c r="C104" i="4"/>
  <c r="C105" i="4"/>
  <c r="C106" i="4"/>
  <c r="E106" i="4" s="1"/>
  <c r="C107" i="4"/>
  <c r="C109" i="4"/>
  <c r="C110" i="4"/>
  <c r="C111" i="4"/>
  <c r="C112" i="4"/>
  <c r="C113" i="4"/>
  <c r="C114" i="4"/>
  <c r="C115" i="4"/>
  <c r="C118" i="4"/>
  <c r="C119" i="4"/>
  <c r="C120" i="4"/>
  <c r="C121" i="4"/>
  <c r="C122" i="4"/>
  <c r="C123" i="4"/>
  <c r="C124" i="4"/>
  <c r="C125" i="4"/>
  <c r="E125" i="4" s="1"/>
  <c r="C126" i="4"/>
  <c r="C127" i="4"/>
  <c r="C128" i="4"/>
  <c r="C129" i="4"/>
  <c r="C130" i="4"/>
  <c r="C131" i="4"/>
  <c r="C132" i="4"/>
  <c r="C133" i="4"/>
  <c r="C134" i="4"/>
  <c r="C136" i="4"/>
  <c r="C137" i="4"/>
  <c r="C138" i="4"/>
  <c r="C9" i="4"/>
  <c r="C10" i="4"/>
  <c r="C11" i="4"/>
  <c r="C12" i="4"/>
  <c r="C13" i="4"/>
  <c r="C14" i="4"/>
  <c r="C15" i="4"/>
  <c r="C16" i="4"/>
  <c r="C17" i="4"/>
  <c r="J14" i="6"/>
  <c r="J15" i="6"/>
  <c r="J16" i="6"/>
  <c r="J17" i="6"/>
  <c r="J18" i="6"/>
  <c r="J19" i="6"/>
  <c r="J20" i="6"/>
  <c r="J21" i="6"/>
  <c r="J22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5" i="6"/>
  <c r="J46" i="6"/>
  <c r="J47" i="6"/>
  <c r="J48" i="6"/>
  <c r="J49" i="6"/>
  <c r="J50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7" i="6"/>
  <c r="J68" i="6"/>
  <c r="J69" i="6"/>
  <c r="J70" i="6"/>
  <c r="J71" i="6"/>
  <c r="J72" i="6"/>
  <c r="J73" i="6"/>
  <c r="J74" i="6"/>
  <c r="J75" i="6"/>
  <c r="J76" i="6"/>
  <c r="J77" i="6"/>
  <c r="J79" i="6"/>
  <c r="J80" i="6"/>
  <c r="J81" i="6"/>
  <c r="J82" i="6"/>
  <c r="J83" i="6"/>
  <c r="J84" i="6"/>
  <c r="J86" i="6"/>
  <c r="J87" i="6"/>
  <c r="J88" i="6"/>
  <c r="J89" i="6"/>
  <c r="J90" i="6"/>
  <c r="J91" i="6"/>
  <c r="J92" i="6"/>
  <c r="J94" i="6"/>
  <c r="J95" i="6"/>
  <c r="J96" i="6"/>
  <c r="J97" i="6"/>
  <c r="J98" i="6"/>
  <c r="J99" i="6"/>
  <c r="J100" i="6"/>
  <c r="J102" i="6"/>
  <c r="J103" i="6"/>
  <c r="J104" i="6"/>
  <c r="J105" i="6"/>
  <c r="J106" i="6"/>
  <c r="J107" i="6"/>
  <c r="J108" i="6"/>
  <c r="J109" i="6"/>
  <c r="J110" i="6"/>
  <c r="J111" i="6"/>
  <c r="J112" i="6"/>
  <c r="J114" i="6"/>
  <c r="J115" i="6"/>
  <c r="J116" i="6"/>
  <c r="J117" i="6"/>
  <c r="J118" i="6"/>
  <c r="J119" i="6"/>
  <c r="J120" i="6"/>
  <c r="J123" i="6"/>
  <c r="J124" i="6"/>
  <c r="J125" i="6"/>
  <c r="J126" i="6"/>
  <c r="J127" i="6"/>
  <c r="J128" i="6"/>
  <c r="J129" i="6"/>
  <c r="J130" i="6"/>
  <c r="J131" i="6"/>
  <c r="J132" i="6"/>
  <c r="J133" i="6"/>
  <c r="J134" i="6"/>
  <c r="J135" i="6"/>
  <c r="J136" i="6"/>
  <c r="J137" i="6"/>
  <c r="J138" i="6"/>
  <c r="J139" i="6"/>
  <c r="J141" i="6"/>
  <c r="J142" i="6"/>
  <c r="J143" i="6"/>
  <c r="J144" i="6"/>
  <c r="J145" i="6"/>
  <c r="J146" i="6"/>
  <c r="J147" i="6"/>
  <c r="J148" i="6"/>
  <c r="J149" i="6"/>
  <c r="J150" i="6"/>
  <c r="J151" i="6"/>
  <c r="J152" i="6"/>
  <c r="I14" i="6"/>
  <c r="I15" i="6"/>
  <c r="I16" i="6"/>
  <c r="I17" i="6"/>
  <c r="I18" i="6"/>
  <c r="I19" i="6"/>
  <c r="I20" i="6"/>
  <c r="I21" i="6"/>
  <c r="I22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5" i="6"/>
  <c r="I46" i="6"/>
  <c r="I47" i="6"/>
  <c r="I48" i="6"/>
  <c r="I49" i="6"/>
  <c r="I50" i="6"/>
  <c r="I52" i="6"/>
  <c r="I53" i="6"/>
  <c r="I54" i="6"/>
  <c r="I55" i="6"/>
  <c r="I56" i="6"/>
  <c r="I57" i="6"/>
  <c r="I58" i="6"/>
  <c r="I59" i="6"/>
  <c r="I60" i="6"/>
  <c r="I61" i="6"/>
  <c r="I62" i="6"/>
  <c r="I63" i="6"/>
  <c r="I64" i="6"/>
  <c r="I65" i="6"/>
  <c r="I67" i="6"/>
  <c r="I68" i="6"/>
  <c r="I69" i="6"/>
  <c r="I70" i="6"/>
  <c r="I71" i="6"/>
  <c r="I72" i="6"/>
  <c r="I73" i="6"/>
  <c r="I74" i="6"/>
  <c r="I75" i="6"/>
  <c r="I76" i="6"/>
  <c r="I77" i="6"/>
  <c r="I79" i="6"/>
  <c r="I80" i="6"/>
  <c r="I81" i="6"/>
  <c r="I82" i="6"/>
  <c r="I83" i="6"/>
  <c r="I84" i="6"/>
  <c r="I86" i="6"/>
  <c r="I87" i="6"/>
  <c r="I88" i="6"/>
  <c r="I89" i="6"/>
  <c r="I90" i="6"/>
  <c r="I91" i="6"/>
  <c r="I92" i="6"/>
  <c r="I94" i="6"/>
  <c r="I95" i="6"/>
  <c r="I96" i="6"/>
  <c r="I97" i="6"/>
  <c r="I98" i="6"/>
  <c r="I99" i="6"/>
  <c r="I100" i="6"/>
  <c r="I102" i="6"/>
  <c r="I103" i="6"/>
  <c r="I104" i="6"/>
  <c r="I105" i="6"/>
  <c r="I106" i="6"/>
  <c r="I107" i="6"/>
  <c r="I108" i="6"/>
  <c r="I109" i="6"/>
  <c r="I110" i="6"/>
  <c r="I111" i="6"/>
  <c r="I112" i="6"/>
  <c r="I114" i="6"/>
  <c r="I115" i="6"/>
  <c r="I116" i="6"/>
  <c r="I117" i="6"/>
  <c r="I118" i="6"/>
  <c r="I119" i="6"/>
  <c r="I120" i="6"/>
  <c r="I123" i="6"/>
  <c r="I124" i="6"/>
  <c r="I125" i="6"/>
  <c r="I126" i="6"/>
  <c r="I127" i="6"/>
  <c r="I128" i="6"/>
  <c r="I129" i="6"/>
  <c r="I130" i="6"/>
  <c r="I131" i="6"/>
  <c r="I132" i="6"/>
  <c r="I133" i="6"/>
  <c r="I134" i="6"/>
  <c r="I135" i="6"/>
  <c r="I136" i="6"/>
  <c r="I137" i="6"/>
  <c r="I138" i="6"/>
  <c r="I139" i="6"/>
  <c r="I141" i="6"/>
  <c r="I142" i="6"/>
  <c r="I143" i="6"/>
  <c r="I144" i="6"/>
  <c r="I145" i="6"/>
  <c r="I146" i="6"/>
  <c r="I147" i="6"/>
  <c r="I148" i="6"/>
  <c r="I149" i="6"/>
  <c r="I150" i="6"/>
  <c r="I151" i="6"/>
  <c r="I152" i="6"/>
  <c r="H14" i="6"/>
  <c r="H15" i="6"/>
  <c r="H16" i="6"/>
  <c r="H17" i="6"/>
  <c r="H18" i="6"/>
  <c r="H19" i="6"/>
  <c r="H20" i="6"/>
  <c r="H21" i="6"/>
  <c r="H22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5" i="6"/>
  <c r="H46" i="6"/>
  <c r="H47" i="6"/>
  <c r="H48" i="6"/>
  <c r="H49" i="6"/>
  <c r="H50" i="6"/>
  <c r="H52" i="6"/>
  <c r="H53" i="6"/>
  <c r="H54" i="6"/>
  <c r="H55" i="6"/>
  <c r="H56" i="6"/>
  <c r="H57" i="6"/>
  <c r="H58" i="6"/>
  <c r="H59" i="6"/>
  <c r="H60" i="6"/>
  <c r="H61" i="6"/>
  <c r="H62" i="6"/>
  <c r="H63" i="6"/>
  <c r="H64" i="6"/>
  <c r="H65" i="6"/>
  <c r="H67" i="6"/>
  <c r="H68" i="6"/>
  <c r="H69" i="6"/>
  <c r="H70" i="6"/>
  <c r="H71" i="6"/>
  <c r="H72" i="6"/>
  <c r="H73" i="6"/>
  <c r="H74" i="6"/>
  <c r="H75" i="6"/>
  <c r="H76" i="6"/>
  <c r="H77" i="6"/>
  <c r="H79" i="6"/>
  <c r="H80" i="6"/>
  <c r="H81" i="6"/>
  <c r="H82" i="6"/>
  <c r="H83" i="6"/>
  <c r="H84" i="6"/>
  <c r="H86" i="6"/>
  <c r="H87" i="6"/>
  <c r="H88" i="6"/>
  <c r="H89" i="6"/>
  <c r="H90" i="6"/>
  <c r="H91" i="6"/>
  <c r="H92" i="6"/>
  <c r="H94" i="6"/>
  <c r="H95" i="6"/>
  <c r="H96" i="6"/>
  <c r="H97" i="6"/>
  <c r="H98" i="6"/>
  <c r="H99" i="6"/>
  <c r="H100" i="6"/>
  <c r="H102" i="6"/>
  <c r="H103" i="6"/>
  <c r="H104" i="6"/>
  <c r="H105" i="6"/>
  <c r="H106" i="6"/>
  <c r="H107" i="6"/>
  <c r="H108" i="6"/>
  <c r="H109" i="6"/>
  <c r="H110" i="6"/>
  <c r="H111" i="6"/>
  <c r="H112" i="6"/>
  <c r="H114" i="6"/>
  <c r="H115" i="6"/>
  <c r="H116" i="6"/>
  <c r="H117" i="6"/>
  <c r="H118" i="6"/>
  <c r="H119" i="6"/>
  <c r="H120" i="6"/>
  <c r="H123" i="6"/>
  <c r="H124" i="6"/>
  <c r="H125" i="6"/>
  <c r="H126" i="6"/>
  <c r="H127" i="6"/>
  <c r="H128" i="6"/>
  <c r="H129" i="6"/>
  <c r="H130" i="6"/>
  <c r="H131" i="6"/>
  <c r="H132" i="6"/>
  <c r="H133" i="6"/>
  <c r="H134" i="6"/>
  <c r="H135" i="6"/>
  <c r="H136" i="6"/>
  <c r="H137" i="6"/>
  <c r="H138" i="6"/>
  <c r="H139" i="6"/>
  <c r="H141" i="6"/>
  <c r="H142" i="6"/>
  <c r="H143" i="6"/>
  <c r="H144" i="6"/>
  <c r="H145" i="6"/>
  <c r="H146" i="6"/>
  <c r="H147" i="6"/>
  <c r="H148" i="6"/>
  <c r="H149" i="6"/>
  <c r="H150" i="6"/>
  <c r="H152" i="6"/>
  <c r="F14" i="6"/>
  <c r="F15" i="6"/>
  <c r="F16" i="6"/>
  <c r="F17" i="6"/>
  <c r="F18" i="6"/>
  <c r="F19" i="6"/>
  <c r="F20" i="6"/>
  <c r="F21" i="6"/>
  <c r="F22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5" i="6"/>
  <c r="F46" i="6"/>
  <c r="F47" i="6"/>
  <c r="F48" i="6"/>
  <c r="F49" i="6"/>
  <c r="F50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7" i="6"/>
  <c r="F68" i="6"/>
  <c r="F69" i="6"/>
  <c r="F70" i="6"/>
  <c r="F71" i="6"/>
  <c r="F72" i="6"/>
  <c r="F73" i="6"/>
  <c r="F74" i="6"/>
  <c r="F75" i="6"/>
  <c r="F76" i="6"/>
  <c r="F77" i="6"/>
  <c r="F79" i="6"/>
  <c r="F80" i="6"/>
  <c r="F81" i="6"/>
  <c r="F82" i="6"/>
  <c r="F83" i="6"/>
  <c r="F84" i="6"/>
  <c r="F86" i="6"/>
  <c r="F87" i="6"/>
  <c r="F88" i="6"/>
  <c r="F89" i="6"/>
  <c r="F90" i="6"/>
  <c r="F91" i="6"/>
  <c r="F92" i="6"/>
  <c r="F94" i="6"/>
  <c r="F95" i="6"/>
  <c r="F96" i="6"/>
  <c r="F97" i="6"/>
  <c r="F98" i="6"/>
  <c r="F99" i="6"/>
  <c r="F100" i="6"/>
  <c r="F102" i="6"/>
  <c r="F103" i="6"/>
  <c r="F104" i="6"/>
  <c r="F105" i="6"/>
  <c r="F106" i="6"/>
  <c r="F107" i="6"/>
  <c r="F108" i="6"/>
  <c r="F109" i="6"/>
  <c r="F110" i="6"/>
  <c r="F111" i="6"/>
  <c r="F112" i="6"/>
  <c r="F114" i="6"/>
  <c r="F115" i="6"/>
  <c r="F116" i="6"/>
  <c r="F117" i="6"/>
  <c r="F118" i="6"/>
  <c r="F119" i="6"/>
  <c r="F120" i="6"/>
  <c r="F123" i="6"/>
  <c r="F124" i="6"/>
  <c r="F125" i="6"/>
  <c r="F126" i="6"/>
  <c r="F127" i="6"/>
  <c r="F128" i="6"/>
  <c r="F129" i="6"/>
  <c r="F130" i="6"/>
  <c r="F131" i="6"/>
  <c r="F132" i="6"/>
  <c r="F133" i="6"/>
  <c r="F134" i="6"/>
  <c r="F135" i="6"/>
  <c r="F136" i="6"/>
  <c r="F137" i="6"/>
  <c r="F138" i="6"/>
  <c r="F139" i="6"/>
  <c r="G139" i="6" s="1"/>
  <c r="F141" i="6"/>
  <c r="F142" i="6"/>
  <c r="F143" i="6"/>
  <c r="F144" i="6"/>
  <c r="F145" i="6"/>
  <c r="F146" i="6"/>
  <c r="F147" i="6"/>
  <c r="F148" i="6"/>
  <c r="F149" i="6"/>
  <c r="F150" i="6"/>
  <c r="F151" i="6"/>
  <c r="F152" i="6"/>
  <c r="E14" i="6"/>
  <c r="E15" i="6"/>
  <c r="E16" i="6"/>
  <c r="E17" i="6"/>
  <c r="E18" i="6"/>
  <c r="E19" i="6"/>
  <c r="E20" i="6"/>
  <c r="E21" i="6"/>
  <c r="E22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5" i="6"/>
  <c r="E46" i="6"/>
  <c r="E47" i="6"/>
  <c r="E48" i="6"/>
  <c r="E49" i="6"/>
  <c r="E50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7" i="6"/>
  <c r="E68" i="6"/>
  <c r="E69" i="6"/>
  <c r="E70" i="6"/>
  <c r="E71" i="6"/>
  <c r="E72" i="6"/>
  <c r="E73" i="6"/>
  <c r="E74" i="6"/>
  <c r="E75" i="6"/>
  <c r="E76" i="6"/>
  <c r="E77" i="6"/>
  <c r="E79" i="6"/>
  <c r="E80" i="6"/>
  <c r="E81" i="6"/>
  <c r="E82" i="6"/>
  <c r="E83" i="6"/>
  <c r="E84" i="6"/>
  <c r="E86" i="6"/>
  <c r="E87" i="6"/>
  <c r="E88" i="6"/>
  <c r="E89" i="6"/>
  <c r="E90" i="6"/>
  <c r="E91" i="6"/>
  <c r="E92" i="6"/>
  <c r="E94" i="6"/>
  <c r="E95" i="6"/>
  <c r="E96" i="6"/>
  <c r="E97" i="6"/>
  <c r="E98" i="6"/>
  <c r="E99" i="6"/>
  <c r="E100" i="6"/>
  <c r="E102" i="6"/>
  <c r="E103" i="6"/>
  <c r="E104" i="6"/>
  <c r="E105" i="6"/>
  <c r="E106" i="6"/>
  <c r="E107" i="6"/>
  <c r="E108" i="6"/>
  <c r="E109" i="6"/>
  <c r="E110" i="6"/>
  <c r="E111" i="6"/>
  <c r="E112" i="6"/>
  <c r="E114" i="6"/>
  <c r="E115" i="6"/>
  <c r="E116" i="6"/>
  <c r="E117" i="6"/>
  <c r="E118" i="6"/>
  <c r="E119" i="6"/>
  <c r="E120" i="6"/>
  <c r="E123" i="6"/>
  <c r="E124" i="6"/>
  <c r="E125" i="6"/>
  <c r="E126" i="6"/>
  <c r="E127" i="6"/>
  <c r="E128" i="6"/>
  <c r="E129" i="6"/>
  <c r="E130" i="6"/>
  <c r="E131" i="6"/>
  <c r="E132" i="6"/>
  <c r="E133" i="6"/>
  <c r="E134" i="6"/>
  <c r="E135" i="6"/>
  <c r="E136" i="6"/>
  <c r="E137" i="6"/>
  <c r="E138" i="6"/>
  <c r="E139" i="6"/>
  <c r="E141" i="6"/>
  <c r="E142" i="6"/>
  <c r="E143" i="6"/>
  <c r="E144" i="6"/>
  <c r="E145" i="6"/>
  <c r="E146" i="6"/>
  <c r="E147" i="6"/>
  <c r="E148" i="6"/>
  <c r="E149" i="6"/>
  <c r="E150" i="6"/>
  <c r="E151" i="6"/>
  <c r="E152" i="6"/>
  <c r="D14" i="6"/>
  <c r="D15" i="6"/>
  <c r="D16" i="6"/>
  <c r="D17" i="6"/>
  <c r="D18" i="6"/>
  <c r="D19" i="6"/>
  <c r="D20" i="6"/>
  <c r="D21" i="6"/>
  <c r="D22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5" i="6"/>
  <c r="D46" i="6"/>
  <c r="D47" i="6"/>
  <c r="D48" i="6"/>
  <c r="D49" i="6"/>
  <c r="D50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7" i="6"/>
  <c r="D68" i="6"/>
  <c r="D69" i="6"/>
  <c r="D70" i="6"/>
  <c r="D71" i="6"/>
  <c r="D72" i="6"/>
  <c r="D73" i="6"/>
  <c r="D74" i="6"/>
  <c r="D75" i="6"/>
  <c r="D76" i="6"/>
  <c r="D77" i="6"/>
  <c r="D79" i="6"/>
  <c r="D80" i="6"/>
  <c r="D81" i="6"/>
  <c r="D82" i="6"/>
  <c r="D83" i="6"/>
  <c r="D84" i="6"/>
  <c r="D86" i="6"/>
  <c r="D87" i="6"/>
  <c r="D88" i="6"/>
  <c r="D89" i="6"/>
  <c r="D90" i="6"/>
  <c r="D91" i="6"/>
  <c r="D92" i="6"/>
  <c r="D94" i="6"/>
  <c r="D95" i="6"/>
  <c r="D96" i="6"/>
  <c r="D97" i="6"/>
  <c r="D98" i="6"/>
  <c r="D99" i="6"/>
  <c r="D100" i="6"/>
  <c r="D102" i="6"/>
  <c r="D103" i="6"/>
  <c r="D104" i="6"/>
  <c r="D105" i="6"/>
  <c r="D106" i="6"/>
  <c r="D107" i="6"/>
  <c r="D108" i="6"/>
  <c r="D109" i="6"/>
  <c r="D110" i="6"/>
  <c r="D111" i="6"/>
  <c r="D112" i="6"/>
  <c r="D114" i="6"/>
  <c r="D115" i="6"/>
  <c r="D116" i="6"/>
  <c r="D117" i="6"/>
  <c r="D118" i="6"/>
  <c r="D119" i="6"/>
  <c r="D120" i="6"/>
  <c r="D123" i="6"/>
  <c r="D124" i="6"/>
  <c r="D125" i="6"/>
  <c r="D126" i="6"/>
  <c r="D127" i="6"/>
  <c r="D128" i="6"/>
  <c r="D129" i="6"/>
  <c r="D130" i="6"/>
  <c r="D131" i="6"/>
  <c r="D132" i="6"/>
  <c r="D133" i="6"/>
  <c r="D134" i="6"/>
  <c r="D135" i="6"/>
  <c r="D136" i="6"/>
  <c r="D137" i="6"/>
  <c r="D138" i="6"/>
  <c r="D139" i="6"/>
  <c r="D141" i="6"/>
  <c r="D142" i="6"/>
  <c r="D143" i="6"/>
  <c r="D144" i="6"/>
  <c r="D145" i="6"/>
  <c r="D146" i="6"/>
  <c r="D147" i="6"/>
  <c r="D148" i="6"/>
  <c r="D149" i="6"/>
  <c r="D150" i="6"/>
  <c r="D151" i="6"/>
  <c r="D152" i="6"/>
  <c r="C14" i="6"/>
  <c r="C15" i="6"/>
  <c r="C16" i="6"/>
  <c r="C17" i="6"/>
  <c r="C18" i="6"/>
  <c r="C19" i="6"/>
  <c r="C20" i="6"/>
  <c r="C21" i="6"/>
  <c r="C22" i="6"/>
  <c r="C25" i="6"/>
  <c r="C26" i="6"/>
  <c r="C27" i="6"/>
  <c r="C28" i="6"/>
  <c r="C29" i="6"/>
  <c r="C30" i="6"/>
  <c r="C32" i="6"/>
  <c r="C33" i="6"/>
  <c r="C34" i="6"/>
  <c r="C35" i="6"/>
  <c r="C36" i="6"/>
  <c r="C37" i="6"/>
  <c r="C38" i="6"/>
  <c r="C39" i="6"/>
  <c r="C40" i="6"/>
  <c r="C41" i="6"/>
  <c r="C42" i="6"/>
  <c r="C45" i="6"/>
  <c r="C46" i="6"/>
  <c r="C47" i="6"/>
  <c r="C48" i="6"/>
  <c r="C49" i="6"/>
  <c r="C50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7" i="6"/>
  <c r="C68" i="6"/>
  <c r="C69" i="6"/>
  <c r="C70" i="6"/>
  <c r="C71" i="6"/>
  <c r="C72" i="6"/>
  <c r="C73" i="6"/>
  <c r="C74" i="6"/>
  <c r="C75" i="6"/>
  <c r="C76" i="6"/>
  <c r="C77" i="6"/>
  <c r="C79" i="6"/>
  <c r="C80" i="6"/>
  <c r="C81" i="6"/>
  <c r="C82" i="6"/>
  <c r="C83" i="6"/>
  <c r="C84" i="6"/>
  <c r="C86" i="6"/>
  <c r="C87" i="6"/>
  <c r="C88" i="6"/>
  <c r="C89" i="6"/>
  <c r="C90" i="6"/>
  <c r="C91" i="6"/>
  <c r="C92" i="6"/>
  <c r="C94" i="6"/>
  <c r="C95" i="6"/>
  <c r="C96" i="6"/>
  <c r="C97" i="6"/>
  <c r="C98" i="6"/>
  <c r="C99" i="6"/>
  <c r="C100" i="6"/>
  <c r="C102" i="6"/>
  <c r="C103" i="6"/>
  <c r="C104" i="6"/>
  <c r="C105" i="6"/>
  <c r="C106" i="6"/>
  <c r="C107" i="6"/>
  <c r="C108" i="6"/>
  <c r="C109" i="6"/>
  <c r="C110" i="6"/>
  <c r="C111" i="6"/>
  <c r="C112" i="6"/>
  <c r="C114" i="6"/>
  <c r="C115" i="6"/>
  <c r="C116" i="6"/>
  <c r="C117" i="6"/>
  <c r="C118" i="6"/>
  <c r="C119" i="6"/>
  <c r="C120" i="6"/>
  <c r="C123" i="6"/>
  <c r="C124" i="6"/>
  <c r="C125" i="6"/>
  <c r="C126" i="6"/>
  <c r="C127" i="6"/>
  <c r="C128" i="6"/>
  <c r="C129" i="6"/>
  <c r="C130" i="6"/>
  <c r="C131" i="6"/>
  <c r="C132" i="6"/>
  <c r="C133" i="6"/>
  <c r="C134" i="6"/>
  <c r="C135" i="6"/>
  <c r="C136" i="6"/>
  <c r="C137" i="6"/>
  <c r="C138" i="6"/>
  <c r="C139" i="6"/>
  <c r="C141" i="6"/>
  <c r="C142" i="6"/>
  <c r="C143" i="6"/>
  <c r="C144" i="6"/>
  <c r="C145" i="6"/>
  <c r="C146" i="6"/>
  <c r="C147" i="6"/>
  <c r="C148" i="6"/>
  <c r="C149" i="6"/>
  <c r="C150" i="6"/>
  <c r="C151" i="6"/>
  <c r="C152" i="6"/>
  <c r="K173" i="6"/>
  <c r="J158" i="6"/>
  <c r="R61" i="1"/>
  <c r="R73" i="1"/>
  <c r="R80" i="1"/>
  <c r="R88" i="1"/>
  <c r="R96" i="1"/>
  <c r="R108" i="1"/>
  <c r="R116" i="1"/>
  <c r="R117" i="1"/>
  <c r="R135" i="1"/>
  <c r="O53" i="1"/>
  <c r="O54" i="1"/>
  <c r="O55" i="1"/>
  <c r="O56" i="1"/>
  <c r="O57" i="1"/>
  <c r="O58" i="1"/>
  <c r="O59" i="1"/>
  <c r="G54" i="1"/>
  <c r="K54" i="1" s="1"/>
  <c r="G55" i="1"/>
  <c r="K55" i="1" s="1"/>
  <c r="G56" i="1"/>
  <c r="K56" i="1" s="1"/>
  <c r="G57" i="1"/>
  <c r="K57" i="1" s="1"/>
  <c r="C66" i="3" s="1"/>
  <c r="G58" i="1"/>
  <c r="K58" i="1" s="1"/>
  <c r="G59" i="1"/>
  <c r="K59" i="1" s="1"/>
  <c r="O15" i="1"/>
  <c r="J13" i="6"/>
  <c r="I13" i="6"/>
  <c r="H13" i="6"/>
  <c r="F13" i="6"/>
  <c r="D13" i="6"/>
  <c r="E13" i="6"/>
  <c r="G15" i="1"/>
  <c r="K15" i="1" s="1"/>
  <c r="G90" i="6" l="1"/>
  <c r="K90" i="6" s="1"/>
  <c r="G108" i="6"/>
  <c r="K108" i="6" s="1"/>
  <c r="G144" i="6"/>
  <c r="K144" i="6" s="1"/>
  <c r="G127" i="6"/>
  <c r="K127" i="6" s="1"/>
  <c r="G72" i="6"/>
  <c r="G55" i="6"/>
  <c r="G36" i="6"/>
  <c r="K36" i="6" s="1"/>
  <c r="G18" i="6"/>
  <c r="C24" i="3"/>
  <c r="G148" i="6"/>
  <c r="G131" i="6"/>
  <c r="K131" i="6" s="1"/>
  <c r="G112" i="6"/>
  <c r="K112" i="6" s="1"/>
  <c r="G95" i="6"/>
  <c r="K95" i="6" s="1"/>
  <c r="G76" i="6"/>
  <c r="K76" i="6" s="1"/>
  <c r="G59" i="6"/>
  <c r="K59" i="6" s="1"/>
  <c r="G40" i="6"/>
  <c r="K40" i="6" s="1"/>
  <c r="R55" i="1"/>
  <c r="S55" i="1" s="1" a="1"/>
  <c r="S55" i="1" s="1"/>
  <c r="D64" i="3" s="1" a="1"/>
  <c r="D64" i="3" s="1"/>
  <c r="E62" i="4"/>
  <c r="G149" i="6"/>
  <c r="K149" i="6" s="1"/>
  <c r="G123" i="6"/>
  <c r="K123" i="6" s="1"/>
  <c r="G104" i="6"/>
  <c r="K104" i="6" s="1"/>
  <c r="G86" i="6"/>
  <c r="K86" i="6" s="1"/>
  <c r="G68" i="6"/>
  <c r="K68" i="6" s="1"/>
  <c r="E44" i="4"/>
  <c r="G22" i="6"/>
  <c r="K22" i="6" s="1"/>
  <c r="E11" i="4"/>
  <c r="G132" i="6"/>
  <c r="K132" i="6" s="1"/>
  <c r="G114" i="6"/>
  <c r="K114" i="6" s="1"/>
  <c r="E111" i="4"/>
  <c r="E17" i="4"/>
  <c r="E126" i="4"/>
  <c r="E107" i="4"/>
  <c r="E90" i="4"/>
  <c r="E71" i="4"/>
  <c r="E54" i="4"/>
  <c r="E35" i="4"/>
  <c r="G141" i="6"/>
  <c r="K141" i="6" s="1"/>
  <c r="G69" i="6"/>
  <c r="K69" i="6" s="1"/>
  <c r="E10" i="4"/>
  <c r="E136" i="4"/>
  <c r="E119" i="4"/>
  <c r="E130" i="4"/>
  <c r="E112" i="4"/>
  <c r="E94" i="4"/>
  <c r="E76" i="4"/>
  <c r="E58" i="4"/>
  <c r="E41" i="4"/>
  <c r="G96" i="6"/>
  <c r="K96" i="6" s="1"/>
  <c r="G77" i="6"/>
  <c r="K77" i="6" s="1"/>
  <c r="G60" i="6"/>
  <c r="K60" i="6" s="1"/>
  <c r="G41" i="6"/>
  <c r="K41" i="6" s="1"/>
  <c r="G25" i="6"/>
  <c r="K25" i="6" s="1"/>
  <c r="E137" i="4"/>
  <c r="E120" i="4"/>
  <c r="E101" i="4"/>
  <c r="E83" i="4"/>
  <c r="E65" i="4"/>
  <c r="E48" i="4"/>
  <c r="E23" i="4"/>
  <c r="E29" i="4"/>
  <c r="E134" i="4"/>
  <c r="E118" i="4"/>
  <c r="E99" i="4"/>
  <c r="E81" i="4"/>
  <c r="G136" i="6"/>
  <c r="K136" i="6" s="1"/>
  <c r="G118" i="6"/>
  <c r="K118" i="6" s="1"/>
  <c r="G100" i="6"/>
  <c r="K100" i="6" s="1"/>
  <c r="G82" i="6"/>
  <c r="K82" i="6" s="1"/>
  <c r="G64" i="6"/>
  <c r="K64" i="6" s="1"/>
  <c r="G47" i="6"/>
  <c r="K47" i="6" s="1"/>
  <c r="G29" i="6"/>
  <c r="K29" i="6" s="1"/>
  <c r="G116" i="6"/>
  <c r="K116" i="6" s="1"/>
  <c r="G80" i="6"/>
  <c r="K80" i="6" s="1"/>
  <c r="G45" i="6"/>
  <c r="K45" i="6" s="1"/>
  <c r="E16" i="4"/>
  <c r="E147" i="4"/>
  <c r="E15" i="4"/>
  <c r="K139" i="6"/>
  <c r="E124" i="4"/>
  <c r="E105" i="4"/>
  <c r="E87" i="4"/>
  <c r="E69" i="4"/>
  <c r="E52" i="4"/>
  <c r="E33" i="4"/>
  <c r="E67" i="4"/>
  <c r="E142" i="4"/>
  <c r="E141" i="4"/>
  <c r="E63" i="4"/>
  <c r="E45" i="4"/>
  <c r="E27" i="4"/>
  <c r="E13" i="4"/>
  <c r="G151" i="6"/>
  <c r="K151" i="6" s="1"/>
  <c r="E115" i="4"/>
  <c r="E93" i="4"/>
  <c r="G147" i="6"/>
  <c r="K147" i="6" s="1"/>
  <c r="G130" i="6"/>
  <c r="K130" i="6" s="1"/>
  <c r="G111" i="6"/>
  <c r="K111" i="6" s="1"/>
  <c r="G94" i="6"/>
  <c r="K94" i="6" s="1"/>
  <c r="G75" i="6"/>
  <c r="K75" i="6" s="1"/>
  <c r="G58" i="6"/>
  <c r="K58" i="6" s="1"/>
  <c r="G39" i="6"/>
  <c r="K39" i="6" s="1"/>
  <c r="E133" i="4"/>
  <c r="E98" i="4"/>
  <c r="E79" i="4"/>
  <c r="E132" i="4"/>
  <c r="E114" i="4"/>
  <c r="E97" i="4"/>
  <c r="E78" i="4"/>
  <c r="E60" i="4"/>
  <c r="E43" i="4"/>
  <c r="E25" i="4"/>
  <c r="G124" i="6"/>
  <c r="K124" i="6" s="1"/>
  <c r="G105" i="6"/>
  <c r="K105" i="6" s="1"/>
  <c r="G87" i="6"/>
  <c r="K87" i="6" s="1"/>
  <c r="G52" i="6"/>
  <c r="K52" i="6" s="1"/>
  <c r="G33" i="6"/>
  <c r="K33" i="6" s="1"/>
  <c r="G15" i="6"/>
  <c r="K15" i="6" s="1"/>
  <c r="G50" i="6"/>
  <c r="K50" i="6" s="1"/>
  <c r="G32" i="6"/>
  <c r="K32" i="6" s="1"/>
  <c r="G14" i="6"/>
  <c r="K14" i="6" s="1"/>
  <c r="G145" i="6"/>
  <c r="K145" i="6" s="1"/>
  <c r="G128" i="6"/>
  <c r="K128" i="6" s="1"/>
  <c r="G109" i="6"/>
  <c r="K109" i="6" s="1"/>
  <c r="G91" i="6"/>
  <c r="K91" i="6" s="1"/>
  <c r="G73" i="6"/>
  <c r="K73" i="6" s="1"/>
  <c r="G56" i="6"/>
  <c r="K56" i="6" s="1"/>
  <c r="G37" i="6"/>
  <c r="K37" i="6" s="1"/>
  <c r="G19" i="6"/>
  <c r="K19" i="6" s="1"/>
  <c r="G138" i="6"/>
  <c r="K138" i="6" s="1"/>
  <c r="G120" i="6"/>
  <c r="K120" i="6" s="1"/>
  <c r="G103" i="6"/>
  <c r="K103" i="6" s="1"/>
  <c r="G84" i="6"/>
  <c r="K84" i="6" s="1"/>
  <c r="G67" i="6"/>
  <c r="K67" i="6" s="1"/>
  <c r="G49" i="6"/>
  <c r="K49" i="6" s="1"/>
  <c r="G31" i="6"/>
  <c r="K31" i="6" s="1"/>
  <c r="E129" i="4"/>
  <c r="G137" i="6"/>
  <c r="K137" i="6" s="1"/>
  <c r="G119" i="6"/>
  <c r="K119" i="6" s="1"/>
  <c r="G102" i="6"/>
  <c r="K102" i="6" s="1"/>
  <c r="G83" i="6"/>
  <c r="K83" i="6" s="1"/>
  <c r="G65" i="6"/>
  <c r="K65" i="6" s="1"/>
  <c r="G48" i="6"/>
  <c r="K48" i="6" s="1"/>
  <c r="G30" i="6"/>
  <c r="K30" i="6" s="1"/>
  <c r="E127" i="4"/>
  <c r="E109" i="4"/>
  <c r="E91" i="4"/>
  <c r="E72" i="4"/>
  <c r="G134" i="6"/>
  <c r="K134" i="6" s="1"/>
  <c r="G98" i="6"/>
  <c r="K98" i="6" s="1"/>
  <c r="G62" i="6"/>
  <c r="K62" i="6" s="1"/>
  <c r="G27" i="6"/>
  <c r="K27" i="6" s="1"/>
  <c r="E146" i="4"/>
  <c r="E138" i="4"/>
  <c r="E121" i="4"/>
  <c r="E102" i="4"/>
  <c r="E84" i="4"/>
  <c r="E66" i="4"/>
  <c r="E49" i="4"/>
  <c r="E144" i="4"/>
  <c r="E9" i="4"/>
  <c r="E122" i="4"/>
  <c r="E103" i="4"/>
  <c r="E85" i="4"/>
  <c r="E50" i="4"/>
  <c r="E143" i="4"/>
  <c r="G152" i="6"/>
  <c r="K152" i="6" s="1"/>
  <c r="G135" i="6"/>
  <c r="K135" i="6" s="1"/>
  <c r="G117" i="6"/>
  <c r="K117" i="6" s="1"/>
  <c r="G99" i="6"/>
  <c r="K99" i="6" s="1"/>
  <c r="G81" i="6"/>
  <c r="K81" i="6" s="1"/>
  <c r="G63" i="6"/>
  <c r="K63" i="6" s="1"/>
  <c r="G46" i="6"/>
  <c r="K46" i="6" s="1"/>
  <c r="G28" i="6"/>
  <c r="K28" i="6" s="1"/>
  <c r="E123" i="4"/>
  <c r="E104" i="4"/>
  <c r="E86" i="4"/>
  <c r="E68" i="4"/>
  <c r="E51" i="4"/>
  <c r="E32" i="4"/>
  <c r="E31" i="4"/>
  <c r="G150" i="6"/>
  <c r="K150" i="6" s="1"/>
  <c r="G133" i="6"/>
  <c r="K133" i="6" s="1"/>
  <c r="G115" i="6"/>
  <c r="K115" i="6" s="1"/>
  <c r="G97" i="6"/>
  <c r="K97" i="6" s="1"/>
  <c r="G79" i="6"/>
  <c r="K79" i="6" s="1"/>
  <c r="G61" i="6"/>
  <c r="K61" i="6" s="1"/>
  <c r="G42" i="6"/>
  <c r="K42" i="6" s="1"/>
  <c r="G26" i="6"/>
  <c r="K26" i="6" s="1"/>
  <c r="E30" i="4"/>
  <c r="E100" i="4"/>
  <c r="E82" i="4"/>
  <c r="E64" i="4"/>
  <c r="E47" i="4"/>
  <c r="E28" i="4"/>
  <c r="E140" i="4"/>
  <c r="G21" i="6"/>
  <c r="K21" i="6" s="1"/>
  <c r="E139" i="4"/>
  <c r="G146" i="6"/>
  <c r="K146" i="6" s="1"/>
  <c r="G129" i="6"/>
  <c r="K129" i="6" s="1"/>
  <c r="G110" i="6"/>
  <c r="K110" i="6" s="1"/>
  <c r="G92" i="6"/>
  <c r="K92" i="6" s="1"/>
  <c r="G74" i="6"/>
  <c r="K74" i="6" s="1"/>
  <c r="G57" i="6"/>
  <c r="K57" i="6" s="1"/>
  <c r="G38" i="6"/>
  <c r="K38" i="6" s="1"/>
  <c r="G20" i="6"/>
  <c r="K20" i="6" s="1"/>
  <c r="E26" i="4"/>
  <c r="E75" i="4"/>
  <c r="E57" i="4"/>
  <c r="E40" i="4"/>
  <c r="E22" i="4"/>
  <c r="E131" i="4"/>
  <c r="E113" i="4"/>
  <c r="E95" i="4"/>
  <c r="E77" i="4"/>
  <c r="E59" i="4"/>
  <c r="E42" i="4"/>
  <c r="E24" i="4"/>
  <c r="E145" i="4"/>
  <c r="E128" i="4"/>
  <c r="E110" i="4"/>
  <c r="E92" i="4"/>
  <c r="E74" i="4"/>
  <c r="E56" i="4"/>
  <c r="E37" i="4"/>
  <c r="E21" i="4"/>
  <c r="G143" i="6"/>
  <c r="K143" i="6" s="1"/>
  <c r="G126" i="6"/>
  <c r="K126" i="6" s="1"/>
  <c r="G107" i="6"/>
  <c r="K107" i="6" s="1"/>
  <c r="G89" i="6"/>
  <c r="K89" i="6" s="1"/>
  <c r="G71" i="6"/>
  <c r="K71" i="6" s="1"/>
  <c r="G54" i="6"/>
  <c r="K54" i="6" s="1"/>
  <c r="G35" i="6"/>
  <c r="K35" i="6" s="1"/>
  <c r="G17" i="6"/>
  <c r="K17" i="6" s="1"/>
  <c r="K148" i="6"/>
  <c r="G142" i="6"/>
  <c r="K142" i="6" s="1"/>
  <c r="G125" i="6"/>
  <c r="K125" i="6" s="1"/>
  <c r="G106" i="6"/>
  <c r="K106" i="6" s="1"/>
  <c r="G88" i="6"/>
  <c r="K88" i="6" s="1"/>
  <c r="G70" i="6"/>
  <c r="K70" i="6" s="1"/>
  <c r="G53" i="6"/>
  <c r="K53" i="6" s="1"/>
  <c r="G34" i="6"/>
  <c r="K34" i="6" s="1"/>
  <c r="G16" i="6"/>
  <c r="K16" i="6" s="1"/>
  <c r="E14" i="4"/>
  <c r="E55" i="4"/>
  <c r="E36" i="4"/>
  <c r="E20" i="4"/>
  <c r="E12" i="4"/>
  <c r="K72" i="6"/>
  <c r="K18" i="6"/>
  <c r="R15" i="1"/>
  <c r="S15" i="1" s="1" a="1"/>
  <c r="S15" i="1" s="1"/>
  <c r="D24" i="3" s="1" a="1"/>
  <c r="D24" i="3" s="1"/>
  <c r="R56" i="1"/>
  <c r="S56" i="1" s="1" a="1"/>
  <c r="S56" i="1" s="1"/>
  <c r="D65" i="3" s="1" a="1"/>
  <c r="D65" i="3" s="1"/>
  <c r="R59" i="1"/>
  <c r="S59" i="1" s="1" a="1"/>
  <c r="S59" i="1" s="1"/>
  <c r="D68" i="3" s="1" a="1"/>
  <c r="D68" i="3" s="1"/>
  <c r="R58" i="1"/>
  <c r="S58" i="1" s="1" a="1"/>
  <c r="S58" i="1" s="1"/>
  <c r="D67" i="3" s="1" a="1"/>
  <c r="D67" i="3" s="1"/>
  <c r="R57" i="1"/>
  <c r="S57" i="1" s="1" a="1"/>
  <c r="S57" i="1" s="1"/>
  <c r="D66" i="3" s="1" a="1"/>
  <c r="D66" i="3" s="1"/>
  <c r="R54" i="1"/>
  <c r="S54" i="1" s="1" a="1"/>
  <c r="S54" i="1" s="1"/>
  <c r="D63" i="3" s="1" a="1"/>
  <c r="D63" i="3" s="1"/>
  <c r="K55" i="6"/>
  <c r="D6" i="6"/>
  <c r="D5" i="6"/>
  <c r="D7" i="6" l="1"/>
  <c r="D3" i="6"/>
  <c r="D4" i="6"/>
  <c r="D2" i="6"/>
  <c r="J8" i="6" l="1"/>
  <c r="J7" i="6"/>
  <c r="J161" i="6"/>
  <c r="G13" i="6"/>
  <c r="C8" i="3"/>
  <c r="O136" i="1"/>
  <c r="G8" i="4"/>
  <c r="M148" i="1"/>
  <c r="N148" i="1"/>
  <c r="G102" i="1"/>
  <c r="K102" i="1" s="1"/>
  <c r="O102" i="1"/>
  <c r="O133" i="1"/>
  <c r="G133" i="1"/>
  <c r="K133" i="1" s="1"/>
  <c r="O142" i="1"/>
  <c r="O143" i="1"/>
  <c r="O144" i="1"/>
  <c r="G142" i="1"/>
  <c r="K142" i="1" s="1"/>
  <c r="G143" i="1"/>
  <c r="K143" i="1" s="1"/>
  <c r="C152" i="3" s="1"/>
  <c r="D8" i="4"/>
  <c r="D148" i="4" s="1"/>
  <c r="C8" i="4"/>
  <c r="C148" i="4" s="1"/>
  <c r="F8" i="4"/>
  <c r="C2" i="4"/>
  <c r="C3" i="4"/>
  <c r="C4" i="4"/>
  <c r="C1" i="4"/>
  <c r="C10" i="3"/>
  <c r="C11" i="3"/>
  <c r="C12" i="3"/>
  <c r="C9" i="3"/>
  <c r="C4" i="3"/>
  <c r="C5" i="3"/>
  <c r="C6" i="3"/>
  <c r="C7" i="3"/>
  <c r="C3" i="3"/>
  <c r="R18" i="1"/>
  <c r="R19" i="1"/>
  <c r="C151" i="3" l="1"/>
  <c r="K13" i="6"/>
  <c r="K153" i="6" s="1"/>
  <c r="G153" i="6"/>
  <c r="R133" i="1"/>
  <c r="R143" i="1"/>
  <c r="R142" i="1"/>
  <c r="S142" i="1" s="1" a="1"/>
  <c r="S142" i="1" s="1"/>
  <c r="D151" i="3" s="1" a="1"/>
  <c r="D151" i="3" s="1"/>
  <c r="R102" i="1"/>
  <c r="S143" i="1" a="1"/>
  <c r="S143" i="1" s="1"/>
  <c r="D152" i="3" s="1" a="1"/>
  <c r="D152" i="3" s="1"/>
  <c r="S102" i="1" a="1"/>
  <c r="S102" i="1" s="1"/>
  <c r="D111" i="3" s="1" a="1"/>
  <c r="D111" i="3" s="1"/>
  <c r="S133" i="1" a="1"/>
  <c r="S133" i="1" s="1"/>
  <c r="D142" i="3" s="1" a="1"/>
  <c r="D142" i="3" s="1"/>
  <c r="O8" i="1"/>
  <c r="O9" i="1"/>
  <c r="O10" i="1"/>
  <c r="O11" i="1"/>
  <c r="O12" i="1"/>
  <c r="O13" i="1"/>
  <c r="O14" i="1"/>
  <c r="O16" i="1"/>
  <c r="O17" i="1"/>
  <c r="G8" i="1"/>
  <c r="G9" i="1"/>
  <c r="K9" i="1" s="1"/>
  <c r="C18" i="3" s="1"/>
  <c r="G10" i="1"/>
  <c r="K10" i="1" s="1"/>
  <c r="G11" i="1"/>
  <c r="K11" i="1" s="1"/>
  <c r="G12" i="1"/>
  <c r="K12" i="1" s="1"/>
  <c r="G13" i="1"/>
  <c r="K13" i="1" s="1"/>
  <c r="G14" i="1"/>
  <c r="K14" i="1" s="1"/>
  <c r="C23" i="3" s="1"/>
  <c r="G16" i="1"/>
  <c r="K16" i="1" s="1"/>
  <c r="C25" i="3" s="1"/>
  <c r="G17" i="1"/>
  <c r="K17" i="1" s="1"/>
  <c r="O129" i="1"/>
  <c r="O130" i="1"/>
  <c r="O131" i="1"/>
  <c r="O132" i="1"/>
  <c r="O134" i="1"/>
  <c r="O125" i="1"/>
  <c r="O126" i="1"/>
  <c r="O127" i="1"/>
  <c r="O128" i="1"/>
  <c r="O124" i="1"/>
  <c r="C133" i="3" s="1"/>
  <c r="O120" i="1"/>
  <c r="O121" i="1"/>
  <c r="O122" i="1"/>
  <c r="O123" i="1"/>
  <c r="G125" i="1"/>
  <c r="K125" i="1" s="1"/>
  <c r="G126" i="1"/>
  <c r="K126" i="1" s="1"/>
  <c r="G127" i="1"/>
  <c r="K127" i="1" s="1"/>
  <c r="G128" i="1"/>
  <c r="K128" i="1" s="1"/>
  <c r="G124" i="1"/>
  <c r="K124" i="1" s="1"/>
  <c r="G120" i="1"/>
  <c r="K120" i="1" s="1"/>
  <c r="G121" i="1"/>
  <c r="K121" i="1" s="1"/>
  <c r="C130" i="3" s="1"/>
  <c r="G122" i="1"/>
  <c r="K122" i="1" s="1"/>
  <c r="C131" i="3" s="1"/>
  <c r="G129" i="1"/>
  <c r="K129" i="1" s="1"/>
  <c r="G130" i="1"/>
  <c r="K130" i="1" s="1"/>
  <c r="G131" i="1"/>
  <c r="K131" i="1" s="1"/>
  <c r="G132" i="1"/>
  <c r="K132" i="1" s="1"/>
  <c r="G134" i="1"/>
  <c r="K134" i="1" s="1"/>
  <c r="G60" i="1"/>
  <c r="K60" i="1" s="1"/>
  <c r="O63" i="1"/>
  <c r="O64" i="1"/>
  <c r="O65" i="1"/>
  <c r="O66" i="1"/>
  <c r="O67" i="1"/>
  <c r="O68" i="1"/>
  <c r="O69" i="1"/>
  <c r="O70" i="1"/>
  <c r="O71" i="1"/>
  <c r="O72" i="1"/>
  <c r="G63" i="1"/>
  <c r="K63" i="1" s="1"/>
  <c r="G64" i="1"/>
  <c r="K64" i="1" s="1"/>
  <c r="G65" i="1"/>
  <c r="K65" i="1" s="1"/>
  <c r="G66" i="1"/>
  <c r="K66" i="1" s="1"/>
  <c r="G67" i="1"/>
  <c r="K67" i="1" s="1"/>
  <c r="R67" i="1" s="1"/>
  <c r="G68" i="1"/>
  <c r="K68" i="1" s="1"/>
  <c r="R68" i="1" s="1"/>
  <c r="G69" i="1"/>
  <c r="K69" i="1" s="1"/>
  <c r="R69" i="1" s="1"/>
  <c r="G70" i="1"/>
  <c r="K70" i="1" s="1"/>
  <c r="R70" i="1" s="1"/>
  <c r="G71" i="1"/>
  <c r="K71" i="1" s="1"/>
  <c r="O106" i="1"/>
  <c r="O107" i="1"/>
  <c r="O109" i="1"/>
  <c r="O110" i="1"/>
  <c r="O111" i="1"/>
  <c r="O112" i="1"/>
  <c r="O113" i="1"/>
  <c r="O114" i="1"/>
  <c r="O115" i="1"/>
  <c r="G106" i="1"/>
  <c r="K106" i="1" s="1"/>
  <c r="G107" i="1"/>
  <c r="K107" i="1" s="1"/>
  <c r="G109" i="1"/>
  <c r="K109" i="1" s="1"/>
  <c r="G110" i="1"/>
  <c r="K110" i="1" s="1"/>
  <c r="G111" i="1"/>
  <c r="K111" i="1" s="1"/>
  <c r="G112" i="1"/>
  <c r="K112" i="1" s="1"/>
  <c r="G113" i="1"/>
  <c r="K113" i="1" s="1"/>
  <c r="G114" i="1"/>
  <c r="K114" i="1" s="1"/>
  <c r="G115" i="1"/>
  <c r="K115" i="1" s="1"/>
  <c r="R66" i="1" l="1"/>
  <c r="R65" i="1"/>
  <c r="R64" i="1"/>
  <c r="R114" i="1"/>
  <c r="R112" i="1"/>
  <c r="S112" i="1" s="1" a="1"/>
  <c r="S112" i="1" s="1"/>
  <c r="D121" i="3" s="1" a="1"/>
  <c r="D121" i="3" s="1"/>
  <c r="R109" i="1"/>
  <c r="S109" i="1" s="1" a="1"/>
  <c r="S109" i="1" s="1"/>
  <c r="D118" i="3" s="1" a="1"/>
  <c r="D118" i="3" s="1"/>
  <c r="R63" i="1"/>
  <c r="S63" i="1" s="1" a="1"/>
  <c r="S63" i="1" s="1"/>
  <c r="D72" i="3" s="1" a="1"/>
  <c r="D72" i="3" s="1"/>
  <c r="R111" i="1"/>
  <c r="S111" i="1" s="1" a="1"/>
  <c r="S111" i="1" s="1"/>
  <c r="D120" i="3" s="1" a="1"/>
  <c r="D120" i="3" s="1"/>
  <c r="R115" i="1"/>
  <c r="S115" i="1" s="1" a="1"/>
  <c r="S115" i="1" s="1"/>
  <c r="D124" i="3" s="1" a="1"/>
  <c r="D124" i="3" s="1"/>
  <c r="R113" i="1"/>
  <c r="S113" i="1" s="1" a="1"/>
  <c r="S113" i="1" s="1"/>
  <c r="D122" i="3" s="1" a="1"/>
  <c r="D122" i="3" s="1"/>
  <c r="R110" i="1"/>
  <c r="S110" i="1" s="1" a="1"/>
  <c r="S110" i="1" s="1"/>
  <c r="D119" i="3" s="1" a="1"/>
  <c r="D119" i="3" s="1"/>
  <c r="R71" i="1"/>
  <c r="R134" i="1"/>
  <c r="R132" i="1"/>
  <c r="S132" i="1" s="1" a="1"/>
  <c r="S132" i="1" s="1"/>
  <c r="D141" i="3" s="1" a="1"/>
  <c r="D141" i="3" s="1"/>
  <c r="R131" i="1"/>
  <c r="S131" i="1" s="1" a="1"/>
  <c r="S131" i="1" s="1"/>
  <c r="D140" i="3" s="1" a="1"/>
  <c r="D140" i="3" s="1"/>
  <c r="R130" i="1"/>
  <c r="S130" i="1" s="1" a="1"/>
  <c r="S130" i="1" s="1"/>
  <c r="D139" i="3" s="1" a="1"/>
  <c r="D139" i="3" s="1"/>
  <c r="R129" i="1"/>
  <c r="S129" i="1" s="1" a="1"/>
  <c r="S129" i="1" s="1"/>
  <c r="D138" i="3" s="1" a="1"/>
  <c r="D138" i="3" s="1"/>
  <c r="R128" i="1"/>
  <c r="S128" i="1" s="1" a="1"/>
  <c r="S128" i="1" s="1"/>
  <c r="D137" i="3" s="1" a="1"/>
  <c r="D137" i="3" s="1"/>
  <c r="R127" i="1"/>
  <c r="S127" i="1" s="1" a="1"/>
  <c r="S127" i="1" s="1"/>
  <c r="D136" i="3" s="1" a="1"/>
  <c r="D136" i="3" s="1"/>
  <c r="R126" i="1"/>
  <c r="R125" i="1"/>
  <c r="R124" i="1"/>
  <c r="S124" i="1" s="1" a="1"/>
  <c r="S124" i="1" s="1"/>
  <c r="D133" i="3" s="1" a="1"/>
  <c r="D133" i="3" s="1"/>
  <c r="R122" i="1"/>
  <c r="S122" i="1" s="1" a="1"/>
  <c r="S122" i="1" s="1"/>
  <c r="D131" i="3" s="1" a="1"/>
  <c r="D131" i="3" s="1"/>
  <c r="R121" i="1"/>
  <c r="S121" i="1" s="1" a="1"/>
  <c r="S121" i="1" s="1"/>
  <c r="D130" i="3" s="1" a="1"/>
  <c r="D130" i="3" s="1"/>
  <c r="R120" i="1"/>
  <c r="S120" i="1" s="1" a="1"/>
  <c r="S120" i="1" s="1"/>
  <c r="D129" i="3" s="1" a="1"/>
  <c r="D129" i="3" s="1"/>
  <c r="R107" i="1"/>
  <c r="S107" i="1" s="1" a="1"/>
  <c r="S107" i="1" s="1"/>
  <c r="D116" i="3" s="1" a="1"/>
  <c r="D116" i="3" s="1"/>
  <c r="R106" i="1"/>
  <c r="S106" i="1" s="1" a="1"/>
  <c r="S106" i="1" s="1"/>
  <c r="D115" i="3" s="1" a="1"/>
  <c r="D115" i="3" s="1"/>
  <c r="R17" i="1"/>
  <c r="R14" i="1"/>
  <c r="R16" i="1"/>
  <c r="K8" i="1"/>
  <c r="S125" i="1" a="1"/>
  <c r="S125" i="1" s="1"/>
  <c r="D134" i="3" s="1" a="1"/>
  <c r="D134" i="3" s="1"/>
  <c r="S67" i="1" a="1"/>
  <c r="S67" i="1" s="1"/>
  <c r="D76" i="3" s="1" a="1"/>
  <c r="D76" i="3" s="1"/>
  <c r="S71" i="1" a="1"/>
  <c r="S71" i="1" s="1"/>
  <c r="D80" i="3" s="1" a="1"/>
  <c r="D80" i="3" s="1"/>
  <c r="S114" i="1" a="1"/>
  <c r="S114" i="1" s="1"/>
  <c r="D123" i="3" s="1" a="1"/>
  <c r="D123" i="3" s="1"/>
  <c r="S70" i="1" a="1"/>
  <c r="S70" i="1" s="1"/>
  <c r="D79" i="3" s="1" a="1"/>
  <c r="D79" i="3" s="1"/>
  <c r="S69" i="1" a="1"/>
  <c r="S69" i="1" s="1"/>
  <c r="D78" i="3" s="1" a="1"/>
  <c r="D78" i="3" s="1"/>
  <c r="S68" i="1" a="1"/>
  <c r="S68" i="1" s="1"/>
  <c r="D77" i="3" s="1" a="1"/>
  <c r="D77" i="3" s="1"/>
  <c r="S134" i="1" a="1"/>
  <c r="S134" i="1" s="1"/>
  <c r="D143" i="3" s="1" a="1"/>
  <c r="D143" i="3" s="1"/>
  <c r="S64" i="1" a="1"/>
  <c r="S64" i="1" s="1"/>
  <c r="D73" i="3" s="1" a="1"/>
  <c r="D73" i="3" s="1"/>
  <c r="S66" i="1" a="1"/>
  <c r="S66" i="1" s="1"/>
  <c r="D75" i="3" s="1" a="1"/>
  <c r="D75" i="3" s="1"/>
  <c r="S65" i="1" a="1"/>
  <c r="S65" i="1" s="1"/>
  <c r="D74" i="3" s="1" a="1"/>
  <c r="D74" i="3" s="1"/>
  <c r="R13" i="1"/>
  <c r="R12" i="1"/>
  <c r="R11" i="1"/>
  <c r="R10" i="1"/>
  <c r="R9" i="1"/>
  <c r="S9" i="1" s="1" a="1"/>
  <c r="S9" i="1" s="1"/>
  <c r="D18" i="3" s="1" a="1"/>
  <c r="D18" i="3" s="1"/>
  <c r="O74" i="1"/>
  <c r="O75" i="1"/>
  <c r="O76" i="1"/>
  <c r="C85" i="3" s="1"/>
  <c r="O77" i="1"/>
  <c r="O78" i="1"/>
  <c r="O79" i="1"/>
  <c r="O62" i="1"/>
  <c r="O60" i="1"/>
  <c r="G62" i="1"/>
  <c r="K62" i="1" s="1"/>
  <c r="R62" i="1" s="1"/>
  <c r="G72" i="1"/>
  <c r="K72" i="1" s="1"/>
  <c r="G74" i="1"/>
  <c r="K74" i="1" s="1"/>
  <c r="G75" i="1"/>
  <c r="K75" i="1" s="1"/>
  <c r="G76" i="1"/>
  <c r="K76" i="1" s="1"/>
  <c r="G77" i="1"/>
  <c r="K77" i="1" s="1"/>
  <c r="C86" i="3" s="1"/>
  <c r="G78" i="1"/>
  <c r="K78" i="1" s="1"/>
  <c r="C87" i="3" s="1"/>
  <c r="G79" i="1"/>
  <c r="K79" i="1" s="1"/>
  <c r="O47" i="1"/>
  <c r="O48" i="1"/>
  <c r="O49" i="1"/>
  <c r="O50" i="1"/>
  <c r="O51" i="1"/>
  <c r="O52" i="1"/>
  <c r="G47" i="1"/>
  <c r="K47" i="1" s="1"/>
  <c r="G48" i="1"/>
  <c r="K48" i="1" s="1"/>
  <c r="G49" i="1"/>
  <c r="K49" i="1" s="1"/>
  <c r="G50" i="1"/>
  <c r="K50" i="1" s="1"/>
  <c r="C59" i="3" s="1"/>
  <c r="G51" i="1"/>
  <c r="K51" i="1" s="1"/>
  <c r="G52" i="1"/>
  <c r="K52" i="1" s="1"/>
  <c r="O40" i="1"/>
  <c r="O41" i="1"/>
  <c r="O42" i="1"/>
  <c r="O43" i="1"/>
  <c r="O44" i="1"/>
  <c r="O45" i="1"/>
  <c r="G40" i="1"/>
  <c r="K40" i="1" s="1"/>
  <c r="G41" i="1"/>
  <c r="K41" i="1" s="1"/>
  <c r="G42" i="1"/>
  <c r="K42" i="1" s="1"/>
  <c r="G43" i="1"/>
  <c r="K43" i="1" s="1"/>
  <c r="G44" i="1"/>
  <c r="K44" i="1" s="1"/>
  <c r="G45" i="1"/>
  <c r="K45" i="1" s="1"/>
  <c r="G53" i="1"/>
  <c r="K53" i="1" s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G21" i="1"/>
  <c r="K21" i="1" s="1"/>
  <c r="G22" i="1"/>
  <c r="K22" i="1" s="1"/>
  <c r="G23" i="1"/>
  <c r="K23" i="1" s="1"/>
  <c r="G24" i="1"/>
  <c r="K24" i="1" s="1"/>
  <c r="G25" i="1"/>
  <c r="K25" i="1" s="1"/>
  <c r="G26" i="1"/>
  <c r="K26" i="1" s="1"/>
  <c r="G27" i="1"/>
  <c r="K27" i="1" s="1"/>
  <c r="G28" i="1"/>
  <c r="K28" i="1" s="1"/>
  <c r="G29" i="1"/>
  <c r="K29" i="1" s="1"/>
  <c r="G30" i="1"/>
  <c r="K30" i="1" s="1"/>
  <c r="G31" i="1"/>
  <c r="K31" i="1" s="1"/>
  <c r="G32" i="1"/>
  <c r="K32" i="1" s="1"/>
  <c r="G33" i="1"/>
  <c r="K33" i="1" s="1"/>
  <c r="G34" i="1"/>
  <c r="K34" i="1" s="1"/>
  <c r="G35" i="1"/>
  <c r="K35" i="1" s="1"/>
  <c r="G36" i="1"/>
  <c r="K36" i="1" s="1"/>
  <c r="G37" i="1"/>
  <c r="K37" i="1" s="1"/>
  <c r="C61" i="3" l="1"/>
  <c r="R53" i="1"/>
  <c r="C62" i="3"/>
  <c r="C37" i="3"/>
  <c r="C36" i="3"/>
  <c r="R8" i="1"/>
  <c r="C17" i="3"/>
  <c r="R51" i="1"/>
  <c r="R49" i="1"/>
  <c r="R50" i="1"/>
  <c r="S50" i="1" s="1" a="1"/>
  <c r="S50" i="1" s="1"/>
  <c r="D59" i="3" s="1" a="1"/>
  <c r="D59" i="3" s="1"/>
  <c r="R48" i="1"/>
  <c r="S126" i="1" a="1"/>
  <c r="S126" i="1" s="1"/>
  <c r="D135" i="3" s="1" a="1"/>
  <c r="D135" i="3" s="1"/>
  <c r="R79" i="1"/>
  <c r="S79" i="1" s="1" a="1"/>
  <c r="S79" i="1" s="1"/>
  <c r="D88" i="3" s="1" a="1"/>
  <c r="D88" i="3" s="1"/>
  <c r="R78" i="1"/>
  <c r="R77" i="1"/>
  <c r="S77" i="1" s="1" a="1"/>
  <c r="S77" i="1" s="1"/>
  <c r="D86" i="3" s="1" a="1"/>
  <c r="D86" i="3" s="1"/>
  <c r="R76" i="1"/>
  <c r="S76" i="1" s="1" a="1"/>
  <c r="S76" i="1" s="1"/>
  <c r="D85" i="3" s="1" a="1"/>
  <c r="D85" i="3" s="1"/>
  <c r="R75" i="1"/>
  <c r="S75" i="1" s="1" a="1"/>
  <c r="S75" i="1" s="1"/>
  <c r="D84" i="3" s="1" a="1"/>
  <c r="D84" i="3" s="1"/>
  <c r="R74" i="1"/>
  <c r="S74" i="1" s="1" a="1"/>
  <c r="S74" i="1" s="1"/>
  <c r="D83" i="3" s="1" a="1"/>
  <c r="D83" i="3" s="1"/>
  <c r="S8" i="1" a="1"/>
  <c r="S8" i="1" s="1"/>
  <c r="D17" i="3" s="1" a="1"/>
  <c r="D17" i="3" s="1"/>
  <c r="R52" i="1"/>
  <c r="S52" i="1" s="1" a="1"/>
  <c r="S52" i="1" s="1"/>
  <c r="D61" i="3" s="1" a="1"/>
  <c r="D61" i="3" s="1"/>
  <c r="R60" i="1"/>
  <c r="R72" i="1"/>
  <c r="S72" i="1" s="1" a="1"/>
  <c r="S72" i="1" s="1"/>
  <c r="D81" i="3" s="1" a="1"/>
  <c r="D81" i="3" s="1"/>
  <c r="S10" i="1" a="1"/>
  <c r="S10" i="1" s="1"/>
  <c r="D19" i="3" s="1" a="1"/>
  <c r="D19" i="3" s="1"/>
  <c r="S13" i="1" a="1"/>
  <c r="S13" i="1" s="1"/>
  <c r="D22" i="3" s="1" a="1"/>
  <c r="D22" i="3" s="1"/>
  <c r="S14" i="1" a="1"/>
  <c r="S14" i="1" s="1"/>
  <c r="D23" i="3" s="1" a="1"/>
  <c r="D23" i="3" s="1"/>
  <c r="S16" i="1" a="1"/>
  <c r="S16" i="1" s="1"/>
  <c r="D25" i="3" s="1" a="1"/>
  <c r="D25" i="3" s="1"/>
  <c r="S17" i="1" a="1"/>
  <c r="S17" i="1" s="1"/>
  <c r="D26" i="3" s="1" a="1"/>
  <c r="D26" i="3" s="1"/>
  <c r="S12" i="1" a="1"/>
  <c r="S12" i="1" s="1"/>
  <c r="D21" i="3" s="1" a="1"/>
  <c r="D21" i="3" s="1"/>
  <c r="S11" i="1" a="1"/>
  <c r="S11" i="1" s="1"/>
  <c r="D20" i="3" s="1" a="1"/>
  <c r="D20" i="3" s="1"/>
  <c r="R41" i="1"/>
  <c r="S41" i="1" s="1" a="1"/>
  <c r="S41" i="1" s="1"/>
  <c r="D50" i="3" s="1" a="1"/>
  <c r="D50" i="3" s="1"/>
  <c r="S78" i="1" a="1"/>
  <c r="S78" i="1" s="1"/>
  <c r="D87" i="3" s="1" a="1"/>
  <c r="D87" i="3" s="1"/>
  <c r="S49" i="1" a="1"/>
  <c r="S49" i="1" s="1"/>
  <c r="D58" i="3" s="1" a="1"/>
  <c r="D58" i="3" s="1"/>
  <c r="R34" i="1"/>
  <c r="S34" i="1" s="1" a="1"/>
  <c r="S34" i="1" s="1"/>
  <c r="D43" i="3" s="1" a="1"/>
  <c r="D43" i="3" s="1"/>
  <c r="R30" i="1"/>
  <c r="S30" i="1" s="1" a="1"/>
  <c r="S30" i="1" s="1"/>
  <c r="D39" i="3" s="1" a="1"/>
  <c r="D39" i="3" s="1"/>
  <c r="R27" i="1"/>
  <c r="S27" i="1" s="1" a="1"/>
  <c r="S27" i="1" s="1"/>
  <c r="D36" i="3" s="1" a="1"/>
  <c r="D36" i="3" s="1"/>
  <c r="R25" i="1"/>
  <c r="S25" i="1" s="1" a="1"/>
  <c r="S25" i="1" s="1"/>
  <c r="D34" i="3" s="1" a="1"/>
  <c r="D34" i="3" s="1"/>
  <c r="R21" i="1"/>
  <c r="S21" i="1" s="1" a="1"/>
  <c r="S21" i="1" s="1"/>
  <c r="D30" i="3" s="1" a="1"/>
  <c r="D30" i="3" s="1"/>
  <c r="R37" i="1"/>
  <c r="S37" i="1" s="1" a="1"/>
  <c r="S37" i="1" s="1"/>
  <c r="D46" i="3" s="1" a="1"/>
  <c r="D46" i="3" s="1"/>
  <c r="R32" i="1"/>
  <c r="S32" i="1" s="1" a="1"/>
  <c r="S32" i="1" s="1"/>
  <c r="D41" i="3" s="1" a="1"/>
  <c r="D41" i="3" s="1"/>
  <c r="S62" i="1" a="1"/>
  <c r="S62" i="1" s="1"/>
  <c r="D71" i="3" s="1" a="1"/>
  <c r="D71" i="3" s="1"/>
  <c r="R35" i="1"/>
  <c r="S35" i="1" s="1" a="1"/>
  <c r="S35" i="1" s="1"/>
  <c r="D44" i="3" s="1" a="1"/>
  <c r="D44" i="3" s="1"/>
  <c r="S60" i="1" a="1"/>
  <c r="S60" i="1" s="1"/>
  <c r="D69" i="3" s="1" a="1"/>
  <c r="D69" i="3" s="1"/>
  <c r="R31" i="1"/>
  <c r="S31" i="1" s="1" a="1"/>
  <c r="S31" i="1" s="1"/>
  <c r="D40" i="3" s="1" a="1"/>
  <c r="D40" i="3" s="1"/>
  <c r="S51" i="1" a="1"/>
  <c r="S51" i="1" s="1"/>
  <c r="D60" i="3" s="1" a="1"/>
  <c r="D60" i="3" s="1"/>
  <c r="R36" i="1"/>
  <c r="S36" i="1" s="1" a="1"/>
  <c r="S36" i="1" s="1"/>
  <c r="D45" i="3" s="1" a="1"/>
  <c r="D45" i="3" s="1"/>
  <c r="R29" i="1"/>
  <c r="S29" i="1" s="1" a="1"/>
  <c r="S29" i="1" s="1"/>
  <c r="D38" i="3" s="1" a="1"/>
  <c r="D38" i="3" s="1"/>
  <c r="S53" i="1" a="1"/>
  <c r="S53" i="1" s="1"/>
  <c r="D62" i="3" s="1" a="1"/>
  <c r="D62" i="3" s="1"/>
  <c r="R28" i="1"/>
  <c r="S28" i="1" s="1" a="1"/>
  <c r="S28" i="1" s="1"/>
  <c r="D37" i="3" s="1" a="1"/>
  <c r="D37" i="3" s="1"/>
  <c r="R45" i="1"/>
  <c r="S45" i="1" s="1" a="1"/>
  <c r="S45" i="1" s="1"/>
  <c r="D54" i="3" s="1" a="1"/>
  <c r="D54" i="3" s="1"/>
  <c r="S48" i="1" a="1"/>
  <c r="S48" i="1" s="1"/>
  <c r="D57" i="3" s="1" a="1"/>
  <c r="D57" i="3" s="1"/>
  <c r="R44" i="1"/>
  <c r="S44" i="1" s="1" a="1"/>
  <c r="S44" i="1" s="1"/>
  <c r="D53" i="3" s="1" a="1"/>
  <c r="D53" i="3" s="1"/>
  <c r="R47" i="1"/>
  <c r="S47" i="1" s="1" a="1"/>
  <c r="S47" i="1" s="1"/>
  <c r="D56" i="3" s="1" a="1"/>
  <c r="D56" i="3" s="1"/>
  <c r="R26" i="1"/>
  <c r="R43" i="1"/>
  <c r="S43" i="1" s="1" a="1"/>
  <c r="S43" i="1" s="1"/>
  <c r="D52" i="3" s="1" a="1"/>
  <c r="D52" i="3" s="1"/>
  <c r="R42" i="1"/>
  <c r="S42" i="1" s="1" a="1"/>
  <c r="S42" i="1" s="1"/>
  <c r="D51" i="3" s="1" a="1"/>
  <c r="D51" i="3" s="1"/>
  <c r="R24" i="1"/>
  <c r="S24" i="1" s="1" a="1"/>
  <c r="S24" i="1" s="1"/>
  <c r="D33" i="3" s="1" a="1"/>
  <c r="D33" i="3" s="1"/>
  <c r="R23" i="1"/>
  <c r="S23" i="1" s="1" a="1"/>
  <c r="S23" i="1" s="1"/>
  <c r="D32" i="3" s="1" a="1"/>
  <c r="D32" i="3" s="1"/>
  <c r="R40" i="1"/>
  <c r="S40" i="1" s="1" a="1"/>
  <c r="S40" i="1" s="1"/>
  <c r="D49" i="3" s="1" a="1"/>
  <c r="D49" i="3" s="1"/>
  <c r="R33" i="1"/>
  <c r="S33" i="1" s="1" a="1"/>
  <c r="S33" i="1" s="1"/>
  <c r="D42" i="3" s="1" a="1"/>
  <c r="D42" i="3" s="1"/>
  <c r="R22" i="1"/>
  <c r="S22" i="1" s="1" a="1"/>
  <c r="S22" i="1" s="1"/>
  <c r="D31" i="3" s="1" a="1"/>
  <c r="D31" i="3" s="1"/>
  <c r="S26" i="1" l="1" a="1"/>
  <c r="S26" i="1" s="1"/>
  <c r="D35" i="3" s="1" a="1"/>
  <c r="D35" i="3" s="1"/>
  <c r="J155" i="1"/>
  <c r="O91" i="1" l="1"/>
  <c r="O92" i="1"/>
  <c r="G90" i="1"/>
  <c r="K90" i="1" s="1"/>
  <c r="G91" i="1"/>
  <c r="K91" i="1" s="1"/>
  <c r="G92" i="1"/>
  <c r="K92" i="1" s="1"/>
  <c r="O90" i="1"/>
  <c r="O105" i="1"/>
  <c r="G105" i="1"/>
  <c r="K105" i="1" s="1"/>
  <c r="R90" i="1" l="1"/>
  <c r="R92" i="1"/>
  <c r="R91" i="1"/>
  <c r="R105" i="1"/>
  <c r="S105" i="1" s="1" a="1"/>
  <c r="S105" i="1" s="1"/>
  <c r="D114" i="3" s="1" a="1"/>
  <c r="D114" i="3" s="1"/>
  <c r="S91" i="1" a="1"/>
  <c r="S91" i="1" s="1"/>
  <c r="D100" i="3" s="1" a="1"/>
  <c r="D100" i="3" s="1"/>
  <c r="S92" i="1" a="1"/>
  <c r="S92" i="1" s="1"/>
  <c r="D101" i="3" s="1" a="1"/>
  <c r="D101" i="3" s="1"/>
  <c r="E8" i="4"/>
  <c r="E148" i="4" s="1"/>
  <c r="S90" i="1" l="1" a="1"/>
  <c r="S90" i="1" s="1"/>
  <c r="D99" i="3" s="1" a="1"/>
  <c r="D99" i="3" s="1"/>
  <c r="O138" i="1"/>
  <c r="O139" i="1"/>
  <c r="O140" i="1"/>
  <c r="G138" i="1"/>
  <c r="K138" i="1" s="1"/>
  <c r="G139" i="1"/>
  <c r="K139" i="1" s="1"/>
  <c r="G140" i="1"/>
  <c r="K140" i="1" s="1"/>
  <c r="O83" i="1"/>
  <c r="G83" i="1"/>
  <c r="K83" i="1" s="1"/>
  <c r="O97" i="1"/>
  <c r="O98" i="1"/>
  <c r="O99" i="1"/>
  <c r="O100" i="1"/>
  <c r="G97" i="1"/>
  <c r="K97" i="1" s="1"/>
  <c r="G98" i="1"/>
  <c r="K98" i="1" s="1"/>
  <c r="C107" i="3" s="1"/>
  <c r="G99" i="1"/>
  <c r="K99" i="1" s="1"/>
  <c r="G100" i="1"/>
  <c r="K100" i="1" s="1"/>
  <c r="G101" i="1"/>
  <c r="R140" i="1" l="1"/>
  <c r="R139" i="1"/>
  <c r="S139" i="1" s="1" a="1"/>
  <c r="S139" i="1" s="1"/>
  <c r="D148" i="3" s="1" a="1"/>
  <c r="D148" i="3" s="1"/>
  <c r="R138" i="1"/>
  <c r="S138" i="1" s="1" a="1"/>
  <c r="S138" i="1" s="1"/>
  <c r="D147" i="3" s="1" a="1"/>
  <c r="D147" i="3" s="1"/>
  <c r="R97" i="1"/>
  <c r="R100" i="1"/>
  <c r="S100" i="1" s="1" a="1"/>
  <c r="S100" i="1" s="1"/>
  <c r="D109" i="3" s="1" a="1"/>
  <c r="D109" i="3" s="1"/>
  <c r="R99" i="1"/>
  <c r="S99" i="1" s="1" a="1"/>
  <c r="S99" i="1" s="1"/>
  <c r="D108" i="3" s="1" a="1"/>
  <c r="D108" i="3" s="1"/>
  <c r="R98" i="1"/>
  <c r="S98" i="1" s="1" a="1"/>
  <c r="S98" i="1" s="1"/>
  <c r="D107" i="3" s="1" a="1"/>
  <c r="D107" i="3" s="1"/>
  <c r="R83" i="1"/>
  <c r="S83" i="1" s="1" a="1"/>
  <c r="S83" i="1" s="1"/>
  <c r="D92" i="3" s="1" a="1"/>
  <c r="D92" i="3" s="1"/>
  <c r="S97" i="1" a="1"/>
  <c r="S97" i="1" s="1"/>
  <c r="D106" i="3" s="1" a="1"/>
  <c r="D106" i="3" s="1"/>
  <c r="S140" i="1" a="1"/>
  <c r="S140" i="1" s="1"/>
  <c r="D149" i="3" s="1" a="1"/>
  <c r="D149" i="3" s="1"/>
  <c r="O147" i="1"/>
  <c r="G147" i="1"/>
  <c r="K147" i="1" s="1"/>
  <c r="O146" i="1"/>
  <c r="G146" i="1"/>
  <c r="K146" i="1" s="1"/>
  <c r="O145" i="1"/>
  <c r="G144" i="1"/>
  <c r="G145" i="1"/>
  <c r="K145" i="1" s="1"/>
  <c r="C154" i="3" s="1"/>
  <c r="C156" i="3" l="1"/>
  <c r="R147" i="1"/>
  <c r="S147" i="1" s="1" a="1"/>
  <c r="S147" i="1" s="1"/>
  <c r="D156" i="3" s="1" a="1"/>
  <c r="D156" i="3" s="1"/>
  <c r="R146" i="1"/>
  <c r="S146" i="1" s="1" a="1"/>
  <c r="S146" i="1" s="1"/>
  <c r="D155" i="3" s="1" a="1"/>
  <c r="D155" i="3" s="1"/>
  <c r="R145" i="1"/>
  <c r="S145" i="1" s="1" a="1"/>
  <c r="S145" i="1" s="1"/>
  <c r="D154" i="3" s="1" a="1"/>
  <c r="D154" i="3" s="1"/>
  <c r="K144" i="1"/>
  <c r="R144" i="1" s="1"/>
  <c r="S144" i="1" s="1" a="1"/>
  <c r="S144" i="1" s="1"/>
  <c r="D153" i="3" s="1" a="1"/>
  <c r="D153" i="3" s="1"/>
  <c r="O137" i="1"/>
  <c r="O141" i="1"/>
  <c r="C150" i="3" s="1"/>
  <c r="G141" i="1"/>
  <c r="K141" i="1" s="1"/>
  <c r="G137" i="1"/>
  <c r="K137" i="1" s="1"/>
  <c r="G136" i="1"/>
  <c r="K136" i="1" s="1"/>
  <c r="R136" i="1" s="1"/>
  <c r="G123" i="1"/>
  <c r="K123" i="1" s="1"/>
  <c r="O119" i="1"/>
  <c r="G119" i="1"/>
  <c r="K119" i="1" s="1"/>
  <c r="O118" i="1"/>
  <c r="G118" i="1"/>
  <c r="K118" i="1" s="1"/>
  <c r="O104" i="1"/>
  <c r="G104" i="1"/>
  <c r="K104" i="1" s="1"/>
  <c r="O103" i="1"/>
  <c r="G103" i="1"/>
  <c r="K103" i="1" s="1"/>
  <c r="O101" i="1"/>
  <c r="K101" i="1"/>
  <c r="O95" i="1"/>
  <c r="G95" i="1"/>
  <c r="K95" i="1" s="1"/>
  <c r="R95" i="1" s="1"/>
  <c r="O94" i="1"/>
  <c r="G94" i="1"/>
  <c r="K94" i="1" s="1"/>
  <c r="O93" i="1"/>
  <c r="G93" i="1"/>
  <c r="K93" i="1" s="1"/>
  <c r="O89" i="1"/>
  <c r="G89" i="1"/>
  <c r="K89" i="1" s="1"/>
  <c r="O87" i="1"/>
  <c r="G87" i="1"/>
  <c r="K87" i="1" s="1"/>
  <c r="O86" i="1"/>
  <c r="G86" i="1"/>
  <c r="K86" i="1" s="1"/>
  <c r="O85" i="1"/>
  <c r="G85" i="1"/>
  <c r="K85" i="1" s="1"/>
  <c r="O84" i="1"/>
  <c r="G84" i="1"/>
  <c r="K84" i="1" s="1"/>
  <c r="O82" i="1"/>
  <c r="G82" i="1"/>
  <c r="K82" i="1" s="1"/>
  <c r="O81" i="1"/>
  <c r="G81" i="1"/>
  <c r="K81" i="1" s="1"/>
  <c r="O20" i="1"/>
  <c r="G20" i="1"/>
  <c r="R123" i="1" l="1"/>
  <c r="C132" i="3"/>
  <c r="R93" i="1"/>
  <c r="R81" i="1"/>
  <c r="R89" i="1"/>
  <c r="S89" i="1" s="1" a="1"/>
  <c r="S89" i="1" s="1"/>
  <c r="D98" i="3" s="1" a="1"/>
  <c r="D98" i="3" s="1"/>
  <c r="R94" i="1"/>
  <c r="S94" i="1" s="1" a="1"/>
  <c r="S94" i="1" s="1"/>
  <c r="D103" i="3" s="1" a="1"/>
  <c r="D103" i="3" s="1"/>
  <c r="R119" i="1"/>
  <c r="R118" i="1"/>
  <c r="S118" i="1" s="1" a="1"/>
  <c r="S118" i="1" s="1"/>
  <c r="D127" i="3" s="1" a="1"/>
  <c r="D127" i="3" s="1"/>
  <c r="R141" i="1"/>
  <c r="S141" i="1" s="1" a="1"/>
  <c r="S141" i="1" s="1"/>
  <c r="D150" i="3" s="1" a="1"/>
  <c r="D150" i="3" s="1"/>
  <c r="R137" i="1"/>
  <c r="S137" i="1" s="1" a="1"/>
  <c r="S137" i="1" s="1"/>
  <c r="D146" i="3" s="1" a="1"/>
  <c r="D146" i="3" s="1"/>
  <c r="R104" i="1"/>
  <c r="R103" i="1"/>
  <c r="R101" i="1"/>
  <c r="R87" i="1"/>
  <c r="R86" i="1"/>
  <c r="R85" i="1"/>
  <c r="R84" i="1"/>
  <c r="S84" i="1" s="1" a="1"/>
  <c r="S84" i="1" s="1"/>
  <c r="D93" i="3" s="1" a="1"/>
  <c r="D93" i="3" s="1"/>
  <c r="R82" i="1"/>
  <c r="S82" i="1" s="1" a="1"/>
  <c r="S82" i="1" s="1"/>
  <c r="D91" i="3" s="1" a="1"/>
  <c r="D91" i="3" s="1"/>
  <c r="K20" i="1"/>
  <c r="K148" i="1" s="1"/>
  <c r="G148" i="1"/>
  <c r="O148" i="1"/>
  <c r="S86" i="1" a="1"/>
  <c r="S86" i="1" s="1"/>
  <c r="D95" i="3" s="1" a="1"/>
  <c r="D95" i="3" s="1"/>
  <c r="R20" i="1"/>
  <c r="S20" i="1" s="1" a="1"/>
  <c r="S20" i="1" s="1"/>
  <c r="D29" i="3" s="1" a="1"/>
  <c r="D29" i="3" s="1"/>
  <c r="S104" i="1" a="1"/>
  <c r="S104" i="1" s="1"/>
  <c r="D113" i="3" s="1" a="1"/>
  <c r="D113" i="3" s="1"/>
  <c r="S119" i="1" a="1"/>
  <c r="S119" i="1" s="1"/>
  <c r="D128" i="3" s="1" a="1"/>
  <c r="D128" i="3" s="1"/>
  <c r="S101" i="1" a="1"/>
  <c r="S101" i="1" s="1"/>
  <c r="D110" i="3" s="1" a="1"/>
  <c r="D110" i="3" s="1"/>
  <c r="S123" i="1" a="1"/>
  <c r="S123" i="1" s="1"/>
  <c r="D132" i="3" s="1" a="1"/>
  <c r="D132" i="3" s="1"/>
  <c r="S95" i="1" a="1"/>
  <c r="S95" i="1" s="1"/>
  <c r="D104" i="3" s="1" a="1"/>
  <c r="D104" i="3" s="1"/>
  <c r="S136" i="1" a="1"/>
  <c r="S136" i="1" s="1"/>
  <c r="D145" i="3" s="1" a="1"/>
  <c r="D145" i="3" s="1"/>
  <c r="S81" i="1" a="1"/>
  <c r="S81" i="1" s="1"/>
  <c r="D90" i="3" s="1" a="1"/>
  <c r="D90" i="3" s="1"/>
  <c r="S87" i="1" a="1"/>
  <c r="S87" i="1" s="1"/>
  <c r="D96" i="3" s="1" a="1"/>
  <c r="D96" i="3" s="1"/>
  <c r="S93" i="1" a="1"/>
  <c r="S93" i="1" s="1"/>
  <c r="D102" i="3" s="1" a="1"/>
  <c r="D102" i="3" s="1"/>
  <c r="S85" i="1" a="1"/>
  <c r="S85" i="1" s="1"/>
  <c r="D94" i="3" s="1" a="1"/>
  <c r="D94" i="3" s="1"/>
  <c r="S103" i="1" a="1"/>
  <c r="S103" i="1" s="1"/>
  <c r="D112" i="3" s="1" a="1"/>
  <c r="D112" i="3" s="1"/>
  <c r="C157" i="3" l="1"/>
  <c r="M161" i="6"/>
  <c r="K170" i="6" s="1"/>
  <c r="K154" i="6"/>
  <c r="K161" i="6"/>
  <c r="K159" i="6" s="1"/>
  <c r="K167" i="6" s="1"/>
  <c r="M155" i="1"/>
  <c r="K163" i="1" s="1"/>
  <c r="K158" i="6" l="1"/>
  <c r="K166" i="6" s="1"/>
  <c r="K168" i="6" s="1"/>
  <c r="K160" i="6"/>
  <c r="M160" i="6" s="1"/>
  <c r="M162" i="6" s="1"/>
  <c r="K169" i="6" s="1"/>
  <c r="K171" i="6" s="1"/>
  <c r="K155" i="1"/>
  <c r="K153" i="1" s="1"/>
  <c r="K160" i="1" s="1"/>
  <c r="K172" i="6" l="1"/>
  <c r="K174" i="6" s="1"/>
  <c r="K154" i="1"/>
  <c r="M154" i="1" s="1"/>
  <c r="M156" i="1" s="1"/>
  <c r="K162" i="1" s="1"/>
  <c r="K164" i="1" s="1"/>
  <c r="K152" i="1"/>
  <c r="K159" i="1" s="1"/>
  <c r="K161" i="1" s="1"/>
  <c r="K165" i="1" l="1"/>
  <c r="K16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Omistaja</author>
  </authors>
  <commentList>
    <comment ref="C2" authorId="0" shapeId="0" xr:uid="{9A6C1294-EB33-408F-A0F4-7F27125F4949}">
      <text>
        <r>
          <rPr>
            <sz val="9"/>
            <color indexed="81"/>
            <rFont val="Tahoma"/>
            <family val="2"/>
          </rPr>
          <t xml:space="preserve">Tämä täytetty lomake kopioituu välilehtien 
</t>
        </r>
        <r>
          <rPr>
            <b/>
            <sz val="9"/>
            <color indexed="81"/>
            <rFont val="Tahoma"/>
            <family val="2"/>
          </rPr>
          <t>Kustannusarvion koonti
Talkootyön koonti sekä 
Rakennusselostus koonti</t>
        </r>
        <r>
          <rPr>
            <sz val="9"/>
            <color indexed="81"/>
            <rFont val="Tahoma"/>
            <family val="2"/>
          </rPr>
          <t xml:space="preserve"> lomakkeisiin.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Omistaja</author>
  </authors>
  <commentList>
    <comment ref="C6" authorId="0" shapeId="0" xr:uid="{F1D82849-D8CF-4EED-A1B5-7B8FEF37D1C3}">
      <text>
        <r>
          <rPr>
            <b/>
            <sz val="9"/>
            <color indexed="81"/>
            <rFont val="Tahoma"/>
            <family val="2"/>
          </rPr>
          <t>Kirjoita mistä materiaalista on kyse</t>
        </r>
        <r>
          <rPr>
            <sz val="9"/>
            <color indexed="81"/>
            <rFont val="Tahoma"/>
            <family val="2"/>
          </rPr>
          <t>. Esim. 
Murske 0-16 mm 
Runkopuutavara mitallistettu 58x98
Terassilauta kestopuu 28x95 uritettu
Konesaumattu pelti punainen matta 0,5 mm</t>
        </r>
      </text>
    </comment>
    <comment ref="H6" authorId="0" shapeId="0" xr:uid="{F27A8257-4D17-439C-842C-526FB2373B66}">
      <text>
        <r>
          <rPr>
            <sz val="9"/>
            <color indexed="81"/>
            <rFont val="Tahoma"/>
            <family val="2"/>
          </rPr>
          <t>Kirjaa tähän hintavertailun perusteella valittu urakkahinta.</t>
        </r>
      </text>
    </comment>
    <comment ref="J6" authorId="0" shapeId="0" xr:uid="{3343159C-124E-4C8C-913D-732DFB611D4A}">
      <text>
        <r>
          <rPr>
            <sz val="9"/>
            <color indexed="81"/>
            <rFont val="Tahoma"/>
            <family val="2"/>
          </rPr>
          <t>Jos urakoitsija tekee tuntityönä, kirjataan tuntityön hinta tähän, euroa/h</t>
        </r>
      </text>
    </comment>
    <comment ref="M6" authorId="0" shapeId="0" xr:uid="{93C72849-58A9-4783-A611-03261ECA73EF}">
      <text>
        <r>
          <rPr>
            <sz val="9"/>
            <color indexed="81"/>
            <rFont val="Tahoma"/>
            <family val="2"/>
          </rPr>
          <t xml:space="preserve">Talkootyön hinta on 20 e / h / henkilö.
Tähän merkitään tunnit
</t>
        </r>
      </text>
    </comment>
    <comment ref="N6" authorId="0" shapeId="0" xr:uid="{EDDFC31C-58F4-4D47-B2E4-0599466266E2}">
      <text>
        <r>
          <rPr>
            <sz val="9"/>
            <color indexed="81"/>
            <rFont val="Tahoma"/>
            <family val="2"/>
          </rPr>
          <t>Kone + kuljettaja talkootyön tuntihinta on 60 e / h.
Sarakkeeseen merkitään kone + kuljettaja tunnit</t>
        </r>
      </text>
    </comment>
    <comment ref="Q6" authorId="0" shapeId="0" xr:uid="{F45D00F6-34B3-48D2-A9E1-EE731D085B40}">
      <text>
        <r>
          <rPr>
            <sz val="9"/>
            <color indexed="81"/>
            <rFont val="Tahoma"/>
            <family val="2"/>
          </rPr>
          <t xml:space="preserve">Kirjaa arvio töiden mukaan eriteltynä. Ilmoita lomakkeella vähintään 15 vuotta täyttäneen henkilön tekemä työ. Liitä välilehti </t>
        </r>
        <r>
          <rPr>
            <b/>
            <sz val="9"/>
            <color indexed="81"/>
            <rFont val="Tahoma"/>
            <family val="2"/>
          </rPr>
          <t>Talkootyön koonti</t>
        </r>
        <r>
          <rPr>
            <sz val="9"/>
            <color indexed="81"/>
            <rFont val="Tahoma"/>
            <family val="2"/>
          </rPr>
          <t xml:space="preserve"> tukihakemuksen liitteeksi.
</t>
        </r>
      </text>
    </comment>
    <comment ref="B15" authorId="0" shapeId="0" xr:uid="{4C1280EF-7EC4-47CE-B007-264522D2EA0B}">
      <text>
        <r>
          <rPr>
            <sz val="9"/>
            <color indexed="81"/>
            <rFont val="Tahoma"/>
            <family val="2"/>
          </rPr>
          <t>https://www.maanmittauslaitos.fi/kiinteistot/kiinteiston-omistajalle/rekisteroi-vuokraoikeus</t>
        </r>
      </text>
    </comment>
    <comment ref="B16" authorId="0" shapeId="0" xr:uid="{D28C56F7-19B8-4B19-BD46-B8FD9FDF7D2A}">
      <text>
        <r>
          <rPr>
            <sz val="9"/>
            <color indexed="81"/>
            <rFont val="Tahoma"/>
            <family val="2"/>
          </rPr>
          <t>Jos ylläolevista maksuista ei mikään ole sopiva, niin kirjoita tähän oma teksti.</t>
        </r>
      </text>
    </comment>
    <comment ref="B36" authorId="0" shapeId="0" xr:uid="{D5CC503B-F375-4E2D-B9C5-3253D589703A}">
      <text>
        <r>
          <rPr>
            <sz val="9"/>
            <color indexed="81"/>
            <rFont val="Tahoma"/>
            <family val="2"/>
          </rPr>
          <t>Voit kirjoittaa tähän oman tekstin</t>
        </r>
      </text>
    </comment>
    <comment ref="B59" authorId="0" shapeId="0" xr:uid="{A0B47E1B-B7CE-4051-8D03-5DA0C6216FAF}">
      <text>
        <r>
          <rPr>
            <sz val="9"/>
            <color indexed="81"/>
            <rFont val="Tahoma"/>
            <family val="2"/>
          </rPr>
          <t>Voit kirjoittaa tähän oman tekstin</t>
        </r>
      </text>
    </comment>
    <comment ref="B60" authorId="0" shapeId="0" xr:uid="{69EE7146-D9AF-4294-9E0B-301D9BFB48FB}">
      <text>
        <r>
          <rPr>
            <sz val="9"/>
            <color indexed="81"/>
            <rFont val="Tahoma"/>
            <family val="2"/>
          </rPr>
          <t>Voit kirjoittaa tähän oman tekstin</t>
        </r>
      </text>
    </comment>
    <comment ref="B62" authorId="0" shapeId="0" xr:uid="{06F8BF3B-C937-4D06-9E11-D4F360C7CF40}">
      <text>
        <r>
          <rPr>
            <sz val="9"/>
            <color indexed="81"/>
            <rFont val="Tahoma"/>
            <family val="2"/>
          </rPr>
          <t>Ulkoseinärakenteita voi olla samassa rakennuksessa erilaisia. 
Tässä voit käyttää ulkoseinärakenteen viitekustannusta. Huomioi, että Alv on silloin 0%)
Avaa selite kohdassa materiaalit ja rakennusselostus kohdassa rakenteet.</t>
        </r>
      </text>
    </comment>
    <comment ref="B69" authorId="0" shapeId="0" xr:uid="{CC8E0380-F1D4-4AD3-B948-51A8D008309C}">
      <text>
        <r>
          <rPr>
            <sz val="9"/>
            <color indexed="81"/>
            <rFont val="Tahoma"/>
            <family val="2"/>
          </rPr>
          <t>Voit kirjoittaa tähän oman tekstin</t>
        </r>
      </text>
    </comment>
    <comment ref="B78" authorId="0" shapeId="0" xr:uid="{96E48BB9-12EE-45B6-813C-31AF1EE0770D}">
      <text>
        <r>
          <rPr>
            <sz val="9"/>
            <color indexed="81"/>
            <rFont val="Tahoma"/>
            <family val="2"/>
          </rPr>
          <t>Voit kirjoittaa tähän oman tekstin</t>
        </r>
      </text>
    </comment>
    <comment ref="B86" authorId="0" shapeId="0" xr:uid="{20300D58-D8F4-4DAB-964D-8CBCD181450B}">
      <text>
        <r>
          <rPr>
            <sz val="9"/>
            <color indexed="81"/>
            <rFont val="Tahoma"/>
            <family val="2"/>
          </rPr>
          <t>Voit kirjoittaa tähän oman tekstin</t>
        </r>
      </text>
    </comment>
    <comment ref="B95" authorId="0" shapeId="0" xr:uid="{44E67A9D-6889-4909-91BF-F955AB0D0457}">
      <text>
        <r>
          <rPr>
            <sz val="9"/>
            <color indexed="81"/>
            <rFont val="Tahoma"/>
            <family val="2"/>
          </rPr>
          <t>Voit kirjoittaa tähän oman tekstin</t>
        </r>
      </text>
    </comment>
    <comment ref="B105" authorId="0" shapeId="0" xr:uid="{9E4E67A6-9F04-4EEB-B054-CCF217A2608C}">
      <text>
        <r>
          <rPr>
            <sz val="9"/>
            <color indexed="81"/>
            <rFont val="Tahoma"/>
            <family val="2"/>
          </rPr>
          <t>Voit kirjoittaa tähän oman tekstin</t>
        </r>
      </text>
    </comment>
    <comment ref="B113" authorId="0" shapeId="0" xr:uid="{706350D5-013F-4537-8FCC-6E0C90267FD2}">
      <text>
        <r>
          <rPr>
            <sz val="9"/>
            <color indexed="81"/>
            <rFont val="Tahoma"/>
            <family val="2"/>
          </rPr>
          <t xml:space="preserve">Voit kirjoittaa tähän oman tekstin
</t>
        </r>
      </text>
    </comment>
    <comment ref="B134" authorId="0" shapeId="0" xr:uid="{55E22C95-9988-432F-A022-7944BC8EEDC5}">
      <text>
        <r>
          <rPr>
            <sz val="9"/>
            <color indexed="81"/>
            <rFont val="Tahoma"/>
            <family val="2"/>
          </rPr>
          <t>Voit kirjoittaa tähän oman tekstin</t>
        </r>
      </text>
    </comment>
    <comment ref="B144" authorId="0" shapeId="0" xr:uid="{9FFA0008-BF4C-4C01-B013-A7268457081A}">
      <text>
        <r>
          <rPr>
            <sz val="9"/>
            <color indexed="81"/>
            <rFont val="Tahoma"/>
            <family val="2"/>
          </rPr>
          <t>Näille riveille voi kirjoittaa tuotteen tai palvelun, jos jotain artikkelia ei löydy.</t>
        </r>
      </text>
    </comment>
    <comment ref="I152" authorId="0" shapeId="0" xr:uid="{5EC46B87-AE3B-4F87-BAF4-451D0B246227}">
      <text>
        <r>
          <rPr>
            <sz val="9"/>
            <color indexed="81"/>
            <rFont val="Tahoma"/>
            <family val="2"/>
          </rPr>
          <t>Rahoittaja määrittelee myönnettävän tukiprosentin</t>
        </r>
      </text>
    </comment>
    <comment ref="I153" authorId="0" shapeId="0" xr:uid="{0AC66456-1123-4A59-B41E-1BA90B158626}">
      <text>
        <r>
          <rPr>
            <sz val="9"/>
            <color indexed="81"/>
            <rFont val="Tahoma"/>
            <family val="2"/>
          </rPr>
          <t>Tarkasta omalta Leader alueeltasi julkisen tuen määrä ja tarve.</t>
        </r>
      </text>
    </comment>
    <comment ref="I154" authorId="0" shapeId="0" xr:uid="{946A0551-7A26-4C4C-9C63-5AE8CB8776C0}">
      <text>
        <r>
          <rPr>
            <sz val="9"/>
            <color indexed="81"/>
            <rFont val="Tahoma"/>
            <family val="2"/>
          </rPr>
          <t>Tarkasta omalta Leader alueeltasi vaaditaanko yksityisestä rahasta pakollinen osuus rahallista rahaa.</t>
        </r>
      </text>
    </comment>
    <comment ref="M154" authorId="0" shapeId="0" xr:uid="{2141CB07-1221-4AB4-861B-5C77BD7C991A}">
      <text>
        <r>
          <rPr>
            <sz val="9"/>
            <color indexed="81"/>
            <rFont val="Tahoma"/>
            <family val="2"/>
          </rPr>
          <t>Yksityinen raha jakaantuu vastikkeettomaan työhön sekä yksityiseen rahaan.</t>
        </r>
      </text>
    </comment>
    <comment ref="I155" authorId="0" shapeId="0" xr:uid="{5169E16F-0FF6-4FB5-BE0F-572AA35B75D5}">
      <text>
        <r>
          <rPr>
            <sz val="9"/>
            <color indexed="81"/>
            <rFont val="Tahoma"/>
            <family val="2"/>
          </rPr>
          <t>Kokonaiskustannukset muodostuvat tositteellisten kustannuksten ja vastikkeettoman työn summasta</t>
        </r>
      </text>
    </comment>
    <comment ref="M155" authorId="0" shapeId="0" xr:uid="{69F2FF69-515C-4264-BCB3-291066987300}">
      <text>
        <r>
          <rPr>
            <sz val="9"/>
            <color indexed="81"/>
            <rFont val="Tahoma"/>
            <family val="2"/>
          </rPr>
          <t xml:space="preserve">Kustannusarvioissa </t>
        </r>
        <r>
          <rPr>
            <b/>
            <sz val="9"/>
            <color indexed="81"/>
            <rFont val="Tahoma"/>
            <family val="2"/>
          </rPr>
          <t>suunniteltu vastikkeeton työ</t>
        </r>
        <r>
          <rPr>
            <sz val="9"/>
            <color indexed="81"/>
            <rFont val="Tahoma"/>
            <family val="2"/>
          </rPr>
          <t xml:space="preserve"> kirjautuu tähän.
Jos solu on </t>
        </r>
        <r>
          <rPr>
            <b/>
            <sz val="9"/>
            <color indexed="81"/>
            <rFont val="Tahoma"/>
            <family val="2"/>
          </rPr>
          <t>musta, vastikkeetonta työtä on kirjattu liikaa, s</t>
        </r>
        <r>
          <rPr>
            <sz val="9"/>
            <color indexed="81"/>
            <rFont val="Tahoma"/>
            <family val="2"/>
          </rPr>
          <t>inun tulee silloin ottaa yhteyttä rahoittajaan ja keskustella talkootöiden sisällöstä talkootyösuunnitelmassa</t>
        </r>
      </text>
    </comment>
    <comment ref="M156" authorId="0" shapeId="0" xr:uid="{AF0F6AEF-6874-4F18-9F78-99312435D41C}">
      <text>
        <r>
          <rPr>
            <sz val="9"/>
            <color indexed="81"/>
            <rFont val="Tahoma"/>
            <family val="2"/>
          </rPr>
          <t xml:space="preserve">Suunnitellun </t>
        </r>
        <r>
          <rPr>
            <b/>
            <sz val="9"/>
            <color indexed="81"/>
            <rFont val="Tahoma"/>
            <family val="2"/>
          </rPr>
          <t xml:space="preserve">vastikkeettoman työn </t>
        </r>
        <r>
          <rPr>
            <sz val="9"/>
            <color indexed="81"/>
            <rFont val="Tahoma"/>
            <family val="2"/>
          </rPr>
          <t>lisäksi,  tarvitaan vielä tämän verran rahallista rahaa.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Omistaja</author>
  </authors>
  <commentList>
    <comment ref="C10" authorId="0" shapeId="0" xr:uid="{F8005912-891C-4F3F-8D0D-B69B37FCC213}">
      <text>
        <r>
          <rPr>
            <b/>
            <sz val="9"/>
            <color indexed="81"/>
            <rFont val="Tahoma"/>
            <family val="2"/>
          </rPr>
          <t xml:space="preserve">Tätä taulukkoa ei voi muokata.
</t>
        </r>
        <r>
          <rPr>
            <sz val="9"/>
            <color indexed="81"/>
            <rFont val="Tahoma"/>
            <family val="2"/>
          </rPr>
          <t xml:space="preserve">
Jos sinulla ei ole Adoben ohjelmistoa, niin voit Tallentaa taulukon tulostuksen kautta  .pdf formaattiin seuraavasti: 
Valitse </t>
        </r>
        <r>
          <rPr>
            <b/>
            <sz val="9"/>
            <color indexed="81"/>
            <rFont val="Tahoma"/>
            <family val="2"/>
          </rPr>
          <t>Tiedosto</t>
        </r>
        <r>
          <rPr>
            <sz val="9"/>
            <color indexed="81"/>
            <rFont val="Tahoma"/>
            <family val="2"/>
          </rPr>
          <t xml:space="preserve"> -&gt; Tulosta -&gt; valitse tulostimeksi </t>
        </r>
        <r>
          <rPr>
            <b/>
            <sz val="9"/>
            <color indexed="81"/>
            <rFont val="Tahoma"/>
            <family val="2"/>
          </rPr>
          <t>Microsoft Print to PDF.</t>
        </r>
        <r>
          <rPr>
            <sz val="9"/>
            <color indexed="81"/>
            <rFont val="Tahoma"/>
            <family val="2"/>
          </rPr>
          <t xml:space="preserve"> -&gt; Valitse </t>
        </r>
        <r>
          <rPr>
            <b/>
            <sz val="9"/>
            <color indexed="81"/>
            <rFont val="Tahoma"/>
            <family val="2"/>
          </rPr>
          <t>Tulosta</t>
        </r>
        <r>
          <rPr>
            <sz val="9"/>
            <color indexed="81"/>
            <rFont val="Tahoma"/>
            <family val="2"/>
          </rPr>
          <t xml:space="preserve"> (Tulostusta ei tapahdu, vaan seuravaksi ohjelma kysyy mihin kansioon .pdf tulostus tehdään). -&gt; Valitaan kansio (tai luodaan uusi) ja annetaan tiedostolle nimi.
Jos sinulla on Adobe Acrobat ohjelmisto, voit tallentaa  jokaisen koontitaulukon erikseen valitsemalla 
</t>
        </r>
        <r>
          <rPr>
            <b/>
            <sz val="9"/>
            <color indexed="81"/>
            <rFont val="Tahoma"/>
            <family val="2"/>
          </rPr>
          <t>Tiedosto</t>
        </r>
        <r>
          <rPr>
            <sz val="9"/>
            <color indexed="81"/>
            <rFont val="Tahoma"/>
            <family val="2"/>
          </rPr>
          <t xml:space="preserve"> -&gt; </t>
        </r>
        <r>
          <rPr>
            <b/>
            <sz val="9"/>
            <color indexed="81"/>
            <rFont val="Tahoma"/>
            <family val="2"/>
          </rPr>
          <t>Tallenna Adobe -PDF tiedostona</t>
        </r>
        <r>
          <rPr>
            <sz val="9"/>
            <color indexed="81"/>
            <rFont val="Tahoma"/>
            <family val="2"/>
          </rPr>
          <t xml:space="preserve">.
</t>
        </r>
      </text>
    </comment>
    <comment ref="C12" authorId="0" shapeId="0" xr:uid="{B71EBD2E-BBBD-4061-B001-C2B3F3F44EAA}">
      <text>
        <r>
          <rPr>
            <sz val="9"/>
            <color indexed="81"/>
            <rFont val="Tahoma"/>
            <family val="2"/>
          </rPr>
          <t>Jos teksti menee solun rajojen yli, niin valitse ylävalikosta Aloitus -&gt; Rivitä teksti
Lisätietoa ohjeessa.</t>
        </r>
      </text>
    </comment>
    <comment ref="B20" authorId="0" shapeId="0" xr:uid="{6D297F6B-8AEE-4D89-A6BE-88C16836A64C}">
      <text>
        <r>
          <rPr>
            <sz val="9"/>
            <color indexed="81"/>
            <rFont val="Tahoma"/>
            <family val="2"/>
          </rPr>
          <t>https://www.maanmittauslaitos.fi/kiinteistot/kiinteiston-omistajalle/rekisteroi-vuokraoikeus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Omistaja</author>
  </authors>
  <commentList>
    <comment ref="B1" authorId="0" shapeId="0" xr:uid="{90746098-FDC5-4AAA-BAEB-38828775126A}">
      <text>
        <r>
          <rPr>
            <sz val="9"/>
            <color indexed="81"/>
            <rFont val="Tahoma"/>
            <family val="2"/>
          </rPr>
          <t xml:space="preserve">Tiedot tulevat Hankkeen tiedot välilehdeltä.
 Muut tiedot kustannusarvion talkootyölomakkeen riveltä.
</t>
        </r>
        <r>
          <rPr>
            <b/>
            <sz val="9"/>
            <color indexed="81"/>
            <rFont val="Tahoma"/>
            <family val="2"/>
          </rPr>
          <t>Tätä välilehteä ei voi muokat</t>
        </r>
        <r>
          <rPr>
            <sz val="9"/>
            <color indexed="81"/>
            <rFont val="Tahoma"/>
            <family val="2"/>
          </rPr>
          <t>a. Tallenna tämä välilehti .PDF muotoon. Katso ohje välilehteä miten se tehdään.</t>
        </r>
      </text>
    </comment>
    <comment ref="B5" authorId="0" shapeId="0" xr:uid="{81B2C432-3ACF-49D1-AF10-C5C0335D2A5A}">
      <text>
        <r>
          <rPr>
            <sz val="9"/>
            <color indexed="81"/>
            <rFont val="Tahoma"/>
            <family val="2"/>
          </rPr>
          <t xml:space="preserve">
Tätä taulukkoa ei voi muokata.
Jos sinulla ei ole Adoben ohjelmistoa, niin voit Tallentaa taulukon tulostuksen kautta  .pdf formaattiin seuraavasti: 
Valitse </t>
        </r>
        <r>
          <rPr>
            <b/>
            <sz val="9"/>
            <color indexed="81"/>
            <rFont val="Tahoma"/>
            <family val="2"/>
          </rPr>
          <t>Tiedosto</t>
        </r>
        <r>
          <rPr>
            <sz val="9"/>
            <color indexed="81"/>
            <rFont val="Tahoma"/>
            <family val="2"/>
          </rPr>
          <t xml:space="preserve"> -&gt; </t>
        </r>
        <r>
          <rPr>
            <b/>
            <sz val="9"/>
            <color indexed="81"/>
            <rFont val="Tahoma"/>
            <family val="2"/>
          </rPr>
          <t>Tulosta</t>
        </r>
        <r>
          <rPr>
            <sz val="9"/>
            <color indexed="81"/>
            <rFont val="Tahoma"/>
            <family val="2"/>
          </rPr>
          <t xml:space="preserve"> -&gt; valitse tulostimeksi </t>
        </r>
        <r>
          <rPr>
            <b/>
            <sz val="9"/>
            <color indexed="81"/>
            <rFont val="Tahoma"/>
            <family val="2"/>
          </rPr>
          <t>Microsoft Print to PDF</t>
        </r>
        <r>
          <rPr>
            <sz val="9"/>
            <color indexed="81"/>
            <rFont val="Tahoma"/>
            <family val="2"/>
          </rPr>
          <t xml:space="preserve">. -&gt; Valitse </t>
        </r>
        <r>
          <rPr>
            <b/>
            <sz val="9"/>
            <color indexed="81"/>
            <rFont val="Tahoma"/>
            <family val="2"/>
          </rPr>
          <t>Tulosta</t>
        </r>
        <r>
          <rPr>
            <sz val="9"/>
            <color indexed="81"/>
            <rFont val="Tahoma"/>
            <family val="2"/>
          </rPr>
          <t xml:space="preserve"> (Tulostusta ei tapahdu, vaan seuravaksi ohjelma kysyy mihin kansioon .pdf tulostus tehdään). -&gt; Valitaan kansio (tai luodaan uusi) ja annetaan tiedostolle nimi.
Jos sinulla on Adobe Acrobat ohjelmisto, voit tallentaa  jokaisen koontitaulukon erikseen valitsemalla 
</t>
        </r>
        <r>
          <rPr>
            <b/>
            <sz val="9"/>
            <color indexed="81"/>
            <rFont val="Tahoma"/>
            <family val="2"/>
          </rPr>
          <t>Tiedosto</t>
        </r>
        <r>
          <rPr>
            <sz val="9"/>
            <color indexed="81"/>
            <rFont val="Tahoma"/>
            <family val="2"/>
          </rPr>
          <t xml:space="preserve"> -&gt; </t>
        </r>
        <r>
          <rPr>
            <b/>
            <sz val="9"/>
            <color indexed="81"/>
            <rFont val="Tahoma"/>
            <family val="2"/>
          </rPr>
          <t>Tallenna Adobe -PDF tiedostona</t>
        </r>
        <r>
          <rPr>
            <sz val="9"/>
            <color indexed="81"/>
            <rFont val="Tahoma"/>
            <family val="2"/>
          </rPr>
          <t xml:space="preserve">.
</t>
        </r>
      </text>
    </comment>
    <comment ref="B15" authorId="0" shapeId="0" xr:uid="{61B1798E-7446-4A2D-AE47-F5B8F40F0C25}">
      <text>
        <r>
          <rPr>
            <sz val="9"/>
            <color indexed="81"/>
            <rFont val="Tahoma"/>
            <family val="2"/>
          </rPr>
          <t>https://www.maanmittauslaitos.fi/kiinteistot/kiinteiston-omistajalle/rekisteroi-vuokraoikeus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Omistaja</author>
  </authors>
  <commentList>
    <comment ref="B2" authorId="0" shapeId="0" xr:uid="{C864478B-EA79-4454-9837-A4969C40FB35}">
      <text>
        <r>
          <rPr>
            <sz val="9"/>
            <color indexed="81"/>
            <rFont val="Tahoma"/>
            <family val="2"/>
          </rPr>
          <t>T</t>
        </r>
        <r>
          <rPr>
            <b/>
            <sz val="9"/>
            <color indexed="81"/>
            <rFont val="Tahoma"/>
            <family val="2"/>
          </rPr>
          <t>ätä taulukkoa ei voi muokata.</t>
        </r>
        <r>
          <rPr>
            <sz val="9"/>
            <color indexed="81"/>
            <rFont val="Tahoma"/>
            <family val="2"/>
          </rPr>
          <t xml:space="preserve">
Jos sinulla ei ole Adoben ohjelmistoa, niin voit Tallentaa taulukon tulostuksen kautta  .pdf formaattiin seuraavasti: 
Valitse </t>
        </r>
        <r>
          <rPr>
            <b/>
            <sz val="9"/>
            <color indexed="81"/>
            <rFont val="Tahoma"/>
            <family val="2"/>
          </rPr>
          <t>Tiedosto</t>
        </r>
        <r>
          <rPr>
            <sz val="9"/>
            <color indexed="81"/>
            <rFont val="Tahoma"/>
            <family val="2"/>
          </rPr>
          <t xml:space="preserve"> -&gt; </t>
        </r>
        <r>
          <rPr>
            <b/>
            <sz val="9"/>
            <color indexed="81"/>
            <rFont val="Tahoma"/>
            <family val="2"/>
          </rPr>
          <t>Tulosta</t>
        </r>
        <r>
          <rPr>
            <sz val="9"/>
            <color indexed="81"/>
            <rFont val="Tahoma"/>
            <family val="2"/>
          </rPr>
          <t xml:space="preserve"> -&gt; valitse tulostimeksi </t>
        </r>
        <r>
          <rPr>
            <b/>
            <sz val="9"/>
            <color indexed="81"/>
            <rFont val="Tahoma"/>
            <family val="2"/>
          </rPr>
          <t>Microsoft Print to PDF.</t>
        </r>
        <r>
          <rPr>
            <sz val="9"/>
            <color indexed="81"/>
            <rFont val="Tahoma"/>
            <family val="2"/>
          </rPr>
          <t xml:space="preserve"> -&gt; Valitse </t>
        </r>
        <r>
          <rPr>
            <b/>
            <sz val="9"/>
            <color indexed="81"/>
            <rFont val="Tahoma"/>
            <family val="2"/>
          </rPr>
          <t>Tulosta</t>
        </r>
        <r>
          <rPr>
            <sz val="9"/>
            <color indexed="81"/>
            <rFont val="Tahoma"/>
            <family val="2"/>
          </rPr>
          <t xml:space="preserve"> (Tulostusta ei tapahdu, vaan seuravaksi ohjelma kysyy mihin kansioon .pdf tulostus tehdään). -&gt; Valitaan kansio (tai luodaan uusi) ja annetaan tiedostolle nimi.
Jos sinulla on Adobe Acrobat ohjelmisto, voit tallentaa  jokaisen koontitaulukon erikseen valitsemalla 
</t>
        </r>
        <r>
          <rPr>
            <b/>
            <sz val="9"/>
            <color indexed="81"/>
            <rFont val="Tahoma"/>
            <family val="2"/>
          </rPr>
          <t>Tiedosto</t>
        </r>
        <r>
          <rPr>
            <sz val="9"/>
            <color indexed="81"/>
            <rFont val="Tahoma"/>
            <family val="2"/>
          </rPr>
          <t xml:space="preserve"> -&gt; </t>
        </r>
        <r>
          <rPr>
            <b/>
            <sz val="9"/>
            <color indexed="81"/>
            <rFont val="Tahoma"/>
            <family val="2"/>
          </rPr>
          <t xml:space="preserve">Tallenna Adobe -PDF tiedostona.
</t>
        </r>
      </text>
    </comment>
    <comment ref="B3" authorId="0" shapeId="0" xr:uid="{F7AE08E6-184E-4339-9796-EF5881E04D73}">
      <text>
        <r>
          <rPr>
            <sz val="9"/>
            <color indexed="81"/>
            <rFont val="Tahoma"/>
            <family val="2"/>
          </rPr>
          <t xml:space="preserve">Nämä tiedot tulevat </t>
        </r>
        <r>
          <rPr>
            <b/>
            <sz val="9"/>
            <color indexed="81"/>
            <rFont val="Tahoma"/>
            <family val="2"/>
          </rPr>
          <t>Hankkeen tiedot</t>
        </r>
        <r>
          <rPr>
            <sz val="9"/>
            <color indexed="81"/>
            <rFont val="Tahoma"/>
            <family val="2"/>
          </rPr>
          <t xml:space="preserve"> välilehdeltä.</t>
        </r>
      </text>
    </comment>
    <comment ref="B9" authorId="0" shapeId="0" xr:uid="{44A91FF1-EC53-4A28-A703-9CA8667C11C3}">
      <text>
        <r>
          <rPr>
            <sz val="9"/>
            <color indexed="81"/>
            <rFont val="Tahoma"/>
            <family val="2"/>
          </rPr>
          <t xml:space="preserve">Nämä tiedot tulevat </t>
        </r>
        <r>
          <rPr>
            <b/>
            <sz val="9"/>
            <color indexed="81"/>
            <rFont val="Tahoma"/>
            <family val="2"/>
          </rPr>
          <t>Hankkeen tiedot</t>
        </r>
        <r>
          <rPr>
            <sz val="9"/>
            <color indexed="81"/>
            <rFont val="Tahoma"/>
            <family val="2"/>
          </rPr>
          <t xml:space="preserve"> välilehdeltä.</t>
        </r>
      </text>
    </comment>
    <comment ref="C14" authorId="0" shapeId="0" xr:uid="{203A0A86-5BA8-4F2A-B947-CFC06E1384C6}">
      <text>
        <r>
          <rPr>
            <sz val="9"/>
            <color indexed="81"/>
            <rFont val="Tahoma"/>
            <family val="2"/>
          </rPr>
          <t>Tälle sarakkeelle tulevat tositteelliset + vastikkeeton työ yhteensä</t>
        </r>
      </text>
    </comment>
    <comment ref="B24" authorId="0" shapeId="0" xr:uid="{7B0AB257-531E-4B3D-A780-539A805179EE}">
      <text>
        <r>
          <rPr>
            <sz val="9"/>
            <color indexed="81"/>
            <rFont val="Tahoma"/>
            <family val="2"/>
          </rPr>
          <t>https://www.maanmittauslaitos.fi/kiinteistot/kiinteiston-omistajalle/rekisteroi-vuokraoikeus</t>
        </r>
      </text>
    </comment>
    <comment ref="B157" authorId="0" shapeId="0" xr:uid="{2DF0D589-CFDA-4763-A0C9-03BEF56F3371}">
      <text>
        <r>
          <rPr>
            <sz val="9"/>
            <color indexed="81"/>
            <rFont val="Tahoma"/>
            <family val="2"/>
          </rPr>
          <t>Kokonaiskustannukset ovat
tositteelliset kustannukset + vastikkeetontyö yhteensä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<sst xmlns="http://schemas.openxmlformats.org/spreadsheetml/2006/main" count="644" uniqueCount="232">
  <si>
    <t>Määrä</t>
  </si>
  <si>
    <t>á hinta €</t>
  </si>
  <si>
    <t>Konetyö + kuljettaja tunnit h (talkoo)</t>
  </si>
  <si>
    <t>Talkootyö yhteensä €</t>
  </si>
  <si>
    <t>Kantavat väliseinät</t>
  </si>
  <si>
    <t>Katokset</t>
  </si>
  <si>
    <t>Ikkunat</t>
  </si>
  <si>
    <t>Ulko-ovet</t>
  </si>
  <si>
    <t>Vesijohdot</t>
  </si>
  <si>
    <t>Nostot</t>
  </si>
  <si>
    <t>Siirrot</t>
  </si>
  <si>
    <t>Vakuutukset</t>
  </si>
  <si>
    <t>Katselmukset</t>
  </si>
  <si>
    <t>LVIS liittymismaksut</t>
  </si>
  <si>
    <t>Pihateiden pohjarakenteet</t>
  </si>
  <si>
    <t>Pihateiden pintarakenteet</t>
  </si>
  <si>
    <t>YKSITYINEN RAHA</t>
  </si>
  <si>
    <t>Kokonaiskustannukset</t>
  </si>
  <si>
    <t xml:space="preserve">Rahoitussuunnitelma </t>
  </si>
  <si>
    <t>kpl</t>
  </si>
  <si>
    <t>Rahoittaja määrittelee tukiprosentin</t>
  </si>
  <si>
    <t xml:space="preserve">Tulisijat </t>
  </si>
  <si>
    <t>kg</t>
  </si>
  <si>
    <t>h</t>
  </si>
  <si>
    <t>pv</t>
  </si>
  <si>
    <t>l</t>
  </si>
  <si>
    <t>jm</t>
  </si>
  <si>
    <r>
      <t>m</t>
    </r>
    <r>
      <rPr>
        <vertAlign val="superscript"/>
        <sz val="11"/>
        <color theme="0"/>
        <rFont val="Arial"/>
        <family val="2"/>
      </rPr>
      <t>2</t>
    </r>
  </si>
  <si>
    <r>
      <t>m</t>
    </r>
    <r>
      <rPr>
        <vertAlign val="superscript"/>
        <sz val="11"/>
        <color theme="0"/>
        <rFont val="Arial"/>
        <family val="2"/>
      </rPr>
      <t>3</t>
    </r>
  </si>
  <si>
    <t>Työmaan vastaava työnjohtaja</t>
  </si>
  <si>
    <t>Materiaalit ja ostopalvelut</t>
  </si>
  <si>
    <t xml:space="preserve"> Hinnat sisältävät ALV:n</t>
  </si>
  <si>
    <t xml:space="preserve"> Hinnat ilman ALV:a</t>
  </si>
  <si>
    <t>Syntyneitä kustannuksia</t>
  </si>
  <si>
    <t>Rakennusselostus</t>
  </si>
  <si>
    <t>Perustukset ja perusmuurit</t>
  </si>
  <si>
    <t>Viheralueiden rakentaminen</t>
  </si>
  <si>
    <t>Pilarit</t>
  </si>
  <si>
    <t>Työmaatoimisto ja sosiaalitilat</t>
  </si>
  <si>
    <t>Maa-aineksen kuljetus</t>
  </si>
  <si>
    <t>Täyttömateriaalin kuljetus</t>
  </si>
  <si>
    <t>Sääsuojaukset</t>
  </si>
  <si>
    <t>Telineet</t>
  </si>
  <si>
    <t>Kaiteet</t>
  </si>
  <si>
    <t>Muu rakenne</t>
  </si>
  <si>
    <t>Rakennuksen käytötarkoitus</t>
  </si>
  <si>
    <t>Rakennuksen päämitat</t>
  </si>
  <si>
    <t>Kerrosala</t>
  </si>
  <si>
    <t>Runkorakenteet ja elementit</t>
  </si>
  <si>
    <t>Rakennuksen toimitus kokonaisena</t>
  </si>
  <si>
    <t>Yksikkö  (m2, jm, m3…)</t>
  </si>
  <si>
    <t>Arvio vastikkeettoman työn laadusta ja määrästä</t>
  </si>
  <si>
    <t>Talo 2000 nimikkeistö</t>
  </si>
  <si>
    <t>Tuntityö        € / h</t>
  </si>
  <si>
    <t>Haettava tuki/avustus</t>
  </si>
  <si>
    <t>Muu julkinen tuki</t>
  </si>
  <si>
    <t>Yksityinen rahoitus (rahallinen osuus)</t>
  </si>
  <si>
    <t>Rahoitus yhteensä</t>
  </si>
  <si>
    <t xml:space="preserve">Yksityinen rahoitus yhteensä </t>
  </si>
  <si>
    <t>Kokonaisrahoitus</t>
  </si>
  <si>
    <t>Yksityinen rahoitus (vastikketon työ)</t>
  </si>
  <si>
    <t xml:space="preserve">MYÖNNETTÄVÄ TUKI </t>
  </si>
  <si>
    <t xml:space="preserve">MUU JULKINEN TUKI </t>
  </si>
  <si>
    <t xml:space="preserve">Selite </t>
  </si>
  <si>
    <t>Kirjaa tähän mitä työtä talkoilla on tarkoitus tehdä</t>
  </si>
  <si>
    <t>Talo 2000 -nimikkeistö</t>
  </si>
  <si>
    <t>erä</t>
  </si>
  <si>
    <t>RAKENNUSHANKKEEN YLEISTIEDOT</t>
  </si>
  <si>
    <t>RAKENNUSOSAT</t>
  </si>
  <si>
    <t>Tontin maankaivutyöt</t>
  </si>
  <si>
    <t>Tontin raivaus</t>
  </si>
  <si>
    <t>Aidat</t>
  </si>
  <si>
    <t>Piha-alueen valaisimet</t>
  </si>
  <si>
    <t>Postilaatikot</t>
  </si>
  <si>
    <t>Paikoitusalueen rakentaminen</t>
  </si>
  <si>
    <t>Pihavarastot</t>
  </si>
  <si>
    <t>Terassit</t>
  </si>
  <si>
    <t>Muurit</t>
  </si>
  <si>
    <t>TALO-OSAT</t>
  </si>
  <si>
    <t>Muu rakennusosa</t>
  </si>
  <si>
    <t>Perusmuurit</t>
  </si>
  <si>
    <t>Palkit</t>
  </si>
  <si>
    <t>Perustusten sisäpuoliset täytöt</t>
  </si>
  <si>
    <t>Anturat (muotit, raudoitus ja valu)</t>
  </si>
  <si>
    <t>Alapohjarakenne lämmöneristyksineen</t>
  </si>
  <si>
    <t>Välipohjarakenne lämmön/ääneneristyksineen</t>
  </si>
  <si>
    <t>Yläpohjarakenne lämmön/ääneneristyksineen</t>
  </si>
  <si>
    <t>Julkisivut</t>
  </si>
  <si>
    <t>Julkisivuvarusteet (talotikkaat, markiisit, säleiköt)</t>
  </si>
  <si>
    <t>Elementtirakenteet</t>
  </si>
  <si>
    <t>Vesikatot</t>
  </si>
  <si>
    <t xml:space="preserve">Vesikattorakenteet </t>
  </si>
  <si>
    <t>Räystäsrakenteet</t>
  </si>
  <si>
    <t>Vesikatteet (ruoteet, aluskate, kate)</t>
  </si>
  <si>
    <t>Kattoikkunat ja luukut</t>
  </si>
  <si>
    <t>Muut vesikattorakenteet</t>
  </si>
  <si>
    <t>TILAOSAT</t>
  </si>
  <si>
    <t>Väliseinät</t>
  </si>
  <si>
    <t>Väliovet</t>
  </si>
  <si>
    <t>Eritysovet</t>
  </si>
  <si>
    <t>TILAPINNAT</t>
  </si>
  <si>
    <t>Muu runkorakenne</t>
  </si>
  <si>
    <t>Piha-alueet</t>
  </si>
  <si>
    <t>Lattian pintakäsittelyt</t>
  </si>
  <si>
    <t xml:space="preserve">Lattiapäällysteet </t>
  </si>
  <si>
    <t>Sisäkattorakenteet</t>
  </si>
  <si>
    <t>Seinien pintarakenteet</t>
  </si>
  <si>
    <t>Muut tilapinnat</t>
  </si>
  <si>
    <t>TILAVARUSTEET</t>
  </si>
  <si>
    <t>Kiintokalusteet</t>
  </si>
  <si>
    <t>Varusteet (naulakot, verholaudat/kiskot)</t>
  </si>
  <si>
    <t>Liedet</t>
  </si>
  <si>
    <t>Pakastimet</t>
  </si>
  <si>
    <t>Jääkaapit</t>
  </si>
  <si>
    <t>Kiukaat</t>
  </si>
  <si>
    <t>Muu laite</t>
  </si>
  <si>
    <t>Opasteet</t>
  </si>
  <si>
    <t>MUUT TILAOSAT</t>
  </si>
  <si>
    <t>Kylmähuone elementit</t>
  </si>
  <si>
    <t>Savuhormit</t>
  </si>
  <si>
    <t>Hormielementit</t>
  </si>
  <si>
    <t>Muut tilaelementit</t>
  </si>
  <si>
    <t>TEKNIIKKAOSAT</t>
  </si>
  <si>
    <t>Ulkoseinä 1 (runko, eristykset, tuulensuoja, verhous)</t>
  </si>
  <si>
    <t>Ulkoseinä 2 (runko, eristykset, tuulensuoja, verhous)</t>
  </si>
  <si>
    <t>Ulkoseinä 3 (runko, eristykset, tuulensuoja, verhous)</t>
  </si>
  <si>
    <t>Ulkoseinä 4 (runko, eristykset, tuulensuoja, verhous)</t>
  </si>
  <si>
    <t>Viemäröinti</t>
  </si>
  <si>
    <t>Vesikalusteet (hanat, suihkut)</t>
  </si>
  <si>
    <t>Ilmanvaihtokone</t>
  </si>
  <si>
    <t>Venttiilit</t>
  </si>
  <si>
    <t>Putkiurakka</t>
  </si>
  <si>
    <t>Ilmanvaihtourakka</t>
  </si>
  <si>
    <t>Kaapelit</t>
  </si>
  <si>
    <t>Valaisimet</t>
  </si>
  <si>
    <t>Sähköurakka</t>
  </si>
  <si>
    <t>Automaatiojärjestelmät</t>
  </si>
  <si>
    <t>Portaat ja kaiteet</t>
  </si>
  <si>
    <t>TYÖMAAN KÄYTTÖKUSTANNUKSET</t>
  </si>
  <si>
    <t>Ilmalämpöpumppu</t>
  </si>
  <si>
    <t>Vesi-ilmalämpöpumppu</t>
  </si>
  <si>
    <t>Aurinkopaneelit</t>
  </si>
  <si>
    <t>Muu järjestelmä</t>
  </si>
  <si>
    <t>Arkkitehtisuunnittelu</t>
  </si>
  <si>
    <t>Rakennesuunnittelu</t>
  </si>
  <si>
    <t>LVI-suunnittelu</t>
  </si>
  <si>
    <t>SUUNNITTELU JA MAKSUT</t>
  </si>
  <si>
    <t>Muu kustannus</t>
  </si>
  <si>
    <t>Valvontaviranomaisten maksut (esim. rakennuslupa)</t>
  </si>
  <si>
    <t>Muu maksu</t>
  </si>
  <si>
    <t>Sisäportaat</t>
  </si>
  <si>
    <t>Sisäkattojen pintakäsittelyt</t>
  </si>
  <si>
    <t>Seinäpinnoitteet ja pintakäsittelyt</t>
  </si>
  <si>
    <t>Uunit</t>
  </si>
  <si>
    <t>Lämpö-, vesi-, ilmanvaihto- ja sähköosat</t>
  </si>
  <si>
    <t>Energiakaivo ja siirtoputket</t>
  </si>
  <si>
    <t>Työnaikainen sähkö ja vesi</t>
  </si>
  <si>
    <t>RAKENNUSSELOSTUS</t>
  </si>
  <si>
    <t>Hakijan nimi</t>
  </si>
  <si>
    <t>Y-tunnus / yhdistyksen rekisterinumero</t>
  </si>
  <si>
    <t>Hankkeen numero</t>
  </si>
  <si>
    <t>Urakka-hinta €</t>
  </si>
  <si>
    <t>Tuntityönä tehdyt tunnit h</t>
  </si>
  <si>
    <t>Materiaali Yhteensä €</t>
  </si>
  <si>
    <t>Työ ja materiaali yhteensä  €</t>
  </si>
  <si>
    <t>Talkootarjoilu kustannukset</t>
  </si>
  <si>
    <t>RAKENTAMISEN INVESTOINTIHANKE</t>
  </si>
  <si>
    <t xml:space="preserve">Rakentamisen investointihankkeen  yleistiedot </t>
  </si>
  <si>
    <t>KUSTANNUSARVIO</t>
  </si>
  <si>
    <t>VASTIKKEETTOMAN TYÖN MÄÄRÄ JA LAATU</t>
  </si>
  <si>
    <t>Hankkeen nimi</t>
  </si>
  <si>
    <t>Investointihankkeen nimi</t>
  </si>
  <si>
    <t>Kustannusarvion laatija</t>
  </si>
  <si>
    <t>Lähiosoite</t>
  </si>
  <si>
    <t>Postinumero ja -toimipaikka</t>
  </si>
  <si>
    <t>Päiväys</t>
  </si>
  <si>
    <t>Ajan-kohta (kk/vv)</t>
  </si>
  <si>
    <t>Julkinen tuki yhteensä</t>
  </si>
  <si>
    <t>Hankkeen tulot (lisätään)</t>
  </si>
  <si>
    <t>Rakennuspaikan osoite</t>
  </si>
  <si>
    <t>Ammatti / koulutus</t>
  </si>
  <si>
    <t>Kustannusarvio | Rahoitussuunnitelma</t>
  </si>
  <si>
    <t>KOONTILOMAKEET</t>
  </si>
  <si>
    <r>
      <t xml:space="preserve">Rakennusselostuksessa kuvataan työtavat, rakentamisessa käytettävät materiaalit, mitat, pintakäsittelyt, rakentamistapa, lämmitys-, ilmanvaihto- ja jäähdytysjärjestelmät. </t>
    </r>
    <r>
      <rPr>
        <b/>
        <sz val="10"/>
        <color theme="1"/>
        <rFont val="Calibri"/>
        <family val="2"/>
        <scheme val="minor"/>
      </rPr>
      <t>Rakennuselostuksessa yksilöidään mitä kussakin kohdassa on tarkoitus tehdä. 
Esim.: Rakennuksen pilarianturat 8 kpl 400 x 400 laudoitetaan, raudoitetaan harjateräksellä B500B ja valetaan lujuusluokan C20/25 betonilla.</t>
    </r>
  </si>
  <si>
    <t xml:space="preserve">Investointihankkeen nimi: </t>
  </si>
  <si>
    <t xml:space="preserve">Kustannusarvion laatija: </t>
  </si>
  <si>
    <t xml:space="preserve">Ammatti / koulutus: </t>
  </si>
  <si>
    <t>Lähiosoite:</t>
  </si>
  <si>
    <t>Postinro / -toimipaikka:</t>
  </si>
  <si>
    <t xml:space="preserve">Päiväys: </t>
  </si>
  <si>
    <t>Päiväys:</t>
  </si>
  <si>
    <t xml:space="preserve">Lähiosoite: </t>
  </si>
  <si>
    <t xml:space="preserve">Postinumero ja -toimipaikka: </t>
  </si>
  <si>
    <t xml:space="preserve">Rakennuksen käytötarkoitus: </t>
  </si>
  <si>
    <t xml:space="preserve">Rakennuspaikan osoite: </t>
  </si>
  <si>
    <t xml:space="preserve">Rakennuksen päämitat: </t>
  </si>
  <si>
    <t xml:space="preserve">Kerrosala: </t>
  </si>
  <si>
    <t xml:space="preserve">1.1. Hakijan nimi: </t>
  </si>
  <si>
    <t xml:space="preserve">1.2. Y-tunnus / yhdistyksen rekisterinumero: </t>
  </si>
  <si>
    <t xml:space="preserve">1.3. Hankkeen nimi: </t>
  </si>
  <si>
    <t xml:space="preserve">1.4. Hankkeen numero: </t>
  </si>
  <si>
    <r>
      <t xml:space="preserve">Voit pienentää tai suurentaa taulukkoa Ctrl + hiiren rullaa pyörittämällä. </t>
    </r>
    <r>
      <rPr>
        <sz val="12"/>
        <rFont val="Calibri"/>
        <family val="2"/>
        <scheme val="minor"/>
      </rPr>
      <t>Tai valitsemalla valintanauhalta</t>
    </r>
    <r>
      <rPr>
        <b/>
        <sz val="12"/>
        <rFont val="Calibri"/>
        <family val="2"/>
        <scheme val="minor"/>
      </rPr>
      <t xml:space="preserve"> Näytä -&gt; Zoomaus</t>
    </r>
  </si>
  <si>
    <t>Vuokraoikeuden kirjaus</t>
  </si>
  <si>
    <t>Tietoliikennelaitteet, kaapit ja kaapelointi</t>
  </si>
  <si>
    <t>Ulkoseinän eristeet</t>
  </si>
  <si>
    <t>Ulkoseinän tuulensuoja</t>
  </si>
  <si>
    <t>Ulkoseinärunko ja koolaukset</t>
  </si>
  <si>
    <t>Höyryn- / ilmansulku</t>
  </si>
  <si>
    <t xml:space="preserve"> Kustannusarvio | Vastikkeeton työ | Rahoitussuunnitelma | Rakennusselostus</t>
  </si>
  <si>
    <t>Materiaalit €</t>
  </si>
  <si>
    <t xml:space="preserve">Tositteelliset € </t>
  </si>
  <si>
    <t>tuntia</t>
  </si>
  <si>
    <t>euroa</t>
  </si>
  <si>
    <t>m</t>
  </si>
  <si>
    <t>Henkilötyö-tunnit h (talkoo)</t>
  </si>
  <si>
    <t>Kyllä</t>
  </si>
  <si>
    <t>Ei</t>
  </si>
  <si>
    <t xml:space="preserve">Kokonaiskustannukset € </t>
  </si>
  <si>
    <t xml:space="preserve">Vastikkeeton työ € </t>
  </si>
  <si>
    <t xml:space="preserve">Vastikkeeton työ </t>
  </si>
  <si>
    <r>
      <rPr>
        <b/>
        <sz val="20"/>
        <rFont val="Calibri"/>
        <family val="2"/>
        <scheme val="minor"/>
      </rPr>
      <t>OHJE</t>
    </r>
    <r>
      <rPr>
        <sz val="20"/>
        <rFont val="Calibri"/>
        <family val="2"/>
        <scheme val="minor"/>
      </rPr>
      <t xml:space="preserve"> taulukon täyttämisestä</t>
    </r>
  </si>
  <si>
    <r>
      <rPr>
        <b/>
        <sz val="20"/>
        <rFont val="Calibri"/>
        <family val="2"/>
        <scheme val="minor"/>
      </rPr>
      <t>OHJE</t>
    </r>
    <r>
      <rPr>
        <sz val="20"/>
        <rFont val="Calibri"/>
        <family val="2"/>
        <scheme val="minor"/>
      </rPr>
      <t xml:space="preserve"> työkirjan ominaisuuksiin</t>
    </r>
  </si>
  <si>
    <t>TAULUKON RAKENNE</t>
  </si>
  <si>
    <t>MYÖNNETTÄVÄ TUKI</t>
  </si>
  <si>
    <t>MUU JULKINEN TUKI</t>
  </si>
  <si>
    <t xml:space="preserve"> RAKENTAMISEN INVESTOINTIHANKE</t>
  </si>
  <si>
    <t xml:space="preserve"> Yksityinen raha</t>
  </si>
  <si>
    <t xml:space="preserve"> Josta vastikkeetonta työtä</t>
  </si>
  <si>
    <t xml:space="preserve"> Omaa rahaa</t>
  </si>
  <si>
    <t xml:space="preserve">  Josta vastikkeetonta työtä</t>
  </si>
  <si>
    <t xml:space="preserve">  Omaa rahaa</t>
  </si>
  <si>
    <t>Rahoitussuunnitelma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</si>
</sst>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0"/>
      <name val="Arial"/>
      <family val="2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vertAlign val="superscript"/>
      <sz val="11"/>
      <color theme="0"/>
      <name val="Arial"/>
      <family val="2"/>
    </font>
    <font>
      <b/>
      <sz val="10"/>
      <color theme="1"/>
      <name val="Calibri"/>
      <family val="2"/>
      <scheme val="minor"/>
    </font>
    <font>
      <b/>
      <sz val="24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7"/>
      <color theme="4" tint="-0.249977111117893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sz val="9"/>
      <color theme="4" tint="-0.249977111117893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20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EFCF92"/>
        <bgColor indexed="64"/>
      </patternFill>
    </fill>
    <fill>
      <patternFill patternType="solid">
        <fgColor rgb="FFFAF8A4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59999389629810485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0" fillId="0" borderId="0" applyNumberFormat="0" applyFill="0" applyBorder="0" applyAlignment="0" applyProtection="0"/>
  </cellStyleXfs>
  <cellXfs count="344">
    <xf numFmtId="0" fontId="0" fillId="0" borderId="0" xfId="0"/>
    <xf numFmtId="0" fontId="0" fillId="2" borderId="0" xfId="0" applyFill="1"/>
    <xf numFmtId="0" fontId="11" fillId="2" borderId="0" xfId="0" applyFont="1" applyFill="1"/>
    <xf numFmtId="0" fontId="11" fillId="0" borderId="0" xfId="0" applyFont="1"/>
    <xf numFmtId="0" fontId="0" fillId="5" borderId="12" xfId="0" applyFill="1" applyBorder="1"/>
    <xf numFmtId="0" fontId="0" fillId="5" borderId="9" xfId="0" applyFill="1" applyBorder="1"/>
    <xf numFmtId="0" fontId="11" fillId="0" borderId="0" xfId="0" applyFont="1" applyAlignment="1">
      <alignment vertical="center" wrapText="1"/>
    </xf>
    <xf numFmtId="0" fontId="8" fillId="0" borderId="0" xfId="0" applyFont="1"/>
    <xf numFmtId="0" fontId="8" fillId="2" borderId="0" xfId="0" applyFont="1" applyFill="1"/>
    <xf numFmtId="0" fontId="21" fillId="0" borderId="0" xfId="2" applyFont="1" applyBorder="1" applyAlignment="1"/>
    <xf numFmtId="0" fontId="20" fillId="0" borderId="0" xfId="2" applyBorder="1" applyAlignment="1"/>
    <xf numFmtId="0" fontId="15" fillId="0" borderId="0" xfId="0" applyFont="1" applyAlignment="1">
      <alignment horizontal="left" vertical="center"/>
    </xf>
    <xf numFmtId="0" fontId="0" fillId="0" borderId="22" xfId="0" applyBorder="1"/>
    <xf numFmtId="0" fontId="0" fillId="0" borderId="9" xfId="0" applyBorder="1"/>
    <xf numFmtId="0" fontId="0" fillId="0" borderId="8" xfId="0" applyBorder="1"/>
    <xf numFmtId="0" fontId="0" fillId="5" borderId="8" xfId="0" applyFill="1" applyBorder="1"/>
    <xf numFmtId="0" fontId="0" fillId="5" borderId="10" xfId="0" applyFill="1" applyBorder="1"/>
    <xf numFmtId="0" fontId="0" fillId="5" borderId="11" xfId="0" applyFill="1" applyBorder="1"/>
    <xf numFmtId="49" fontId="0" fillId="0" borderId="6" xfId="0" applyNumberFormat="1" applyBorder="1" applyAlignment="1" applyProtection="1">
      <alignment horizontal="left" vertical="center" wrapText="1"/>
      <protection locked="0"/>
    </xf>
    <xf numFmtId="0" fontId="0" fillId="5" borderId="0" xfId="0" applyFill="1"/>
    <xf numFmtId="0" fontId="4" fillId="5" borderId="0" xfId="0" applyFont="1" applyFill="1"/>
    <xf numFmtId="0" fontId="4" fillId="0" borderId="0" xfId="0" applyFont="1"/>
    <xf numFmtId="0" fontId="4" fillId="5" borderId="0" xfId="0" applyFont="1" applyFill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vertical="center"/>
    </xf>
    <xf numFmtId="0" fontId="4" fillId="2" borderId="0" xfId="0" applyFont="1" applyFill="1"/>
    <xf numFmtId="0" fontId="4" fillId="2" borderId="0" xfId="0" applyFont="1" applyFill="1" applyAlignment="1">
      <alignment wrapText="1"/>
    </xf>
    <xf numFmtId="0" fontId="14" fillId="5" borderId="0" xfId="0" applyFont="1" applyFill="1" applyAlignment="1">
      <alignment horizontal="right" vertical="center" wrapText="1"/>
    </xf>
    <xf numFmtId="0" fontId="4" fillId="5" borderId="0" xfId="0" applyFont="1" applyFill="1" applyAlignment="1">
      <alignment horizontal="left" vertical="center" wrapText="1"/>
    </xf>
    <xf numFmtId="0" fontId="12" fillId="10" borderId="1" xfId="0" applyFont="1" applyFill="1" applyBorder="1" applyAlignment="1">
      <alignment vertical="center"/>
    </xf>
    <xf numFmtId="0" fontId="14" fillId="10" borderId="2" xfId="0" applyFont="1" applyFill="1" applyBorder="1" applyAlignment="1">
      <alignment horizontal="left" wrapText="1"/>
    </xf>
    <xf numFmtId="0" fontId="0" fillId="10" borderId="6" xfId="0" applyFill="1" applyBorder="1" applyAlignment="1">
      <alignment horizontal="center" vertical="center" wrapText="1"/>
    </xf>
    <xf numFmtId="0" fontId="0" fillId="5" borderId="0" xfId="0" applyFill="1" applyAlignment="1">
      <alignment wrapText="1"/>
    </xf>
    <xf numFmtId="0" fontId="0" fillId="0" borderId="0" xfId="0" applyAlignment="1">
      <alignment wrapText="1"/>
    </xf>
    <xf numFmtId="0" fontId="0" fillId="2" borderId="6" xfId="0" applyFill="1" applyBorder="1"/>
    <xf numFmtId="0" fontId="0" fillId="2" borderId="5" xfId="0" applyFill="1" applyBorder="1" applyAlignment="1">
      <alignment wrapText="1"/>
    </xf>
    <xf numFmtId="0" fontId="0" fillId="2" borderId="5" xfId="0" applyFill="1" applyBorder="1"/>
    <xf numFmtId="0" fontId="0" fillId="2" borderId="7" xfId="0" applyFill="1" applyBorder="1" applyAlignment="1">
      <alignment wrapText="1"/>
    </xf>
    <xf numFmtId="0" fontId="0" fillId="0" borderId="6" xfId="0" applyBorder="1"/>
    <xf numFmtId="0" fontId="0" fillId="2" borderId="6" xfId="0" applyFill="1" applyBorder="1" applyAlignment="1">
      <alignment wrapText="1"/>
    </xf>
    <xf numFmtId="0" fontId="0" fillId="5" borderId="6" xfId="0" applyFill="1" applyBorder="1"/>
    <xf numFmtId="0" fontId="8" fillId="5" borderId="8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7" borderId="5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left" vertical="center"/>
    </xf>
    <xf numFmtId="0" fontId="0" fillId="5" borderId="1" xfId="0" applyFill="1" applyBorder="1"/>
    <xf numFmtId="0" fontId="0" fillId="5" borderId="3" xfId="0" applyFill="1" applyBorder="1"/>
    <xf numFmtId="0" fontId="0" fillId="10" borderId="12" xfId="0" applyFill="1" applyBorder="1"/>
    <xf numFmtId="0" fontId="0" fillId="5" borderId="2" xfId="0" applyFill="1" applyBorder="1"/>
    <xf numFmtId="0" fontId="0" fillId="0" borderId="5" xfId="0" applyBorder="1"/>
    <xf numFmtId="0" fontId="8" fillId="5" borderId="0" xfId="0" applyFont="1" applyFill="1"/>
    <xf numFmtId="0" fontId="12" fillId="2" borderId="0" xfId="0" applyFont="1" applyFill="1" applyAlignment="1">
      <alignment horizontal="right" vertical="center"/>
    </xf>
    <xf numFmtId="0" fontId="26" fillId="2" borderId="0" xfId="0" applyFont="1" applyFill="1" applyAlignment="1">
      <alignment horizontal="left" vertical="center"/>
    </xf>
    <xf numFmtId="0" fontId="8" fillId="2" borderId="0" xfId="0" applyFont="1" applyFill="1" applyAlignment="1">
      <alignment vertical="center" wrapText="1"/>
    </xf>
    <xf numFmtId="0" fontId="8" fillId="2" borderId="0" xfId="0" applyFont="1" applyFill="1" applyAlignment="1">
      <alignment wrapText="1"/>
    </xf>
    <xf numFmtId="0" fontId="14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vertical="center"/>
    </xf>
    <xf numFmtId="0" fontId="0" fillId="2" borderId="0" xfId="0" applyFill="1" applyAlignment="1">
      <alignment wrapText="1"/>
    </xf>
    <xf numFmtId="0" fontId="2" fillId="9" borderId="2" xfId="0" applyFont="1" applyFill="1" applyBorder="1" applyAlignment="1">
      <alignment vertical="center"/>
    </xf>
    <xf numFmtId="0" fontId="3" fillId="9" borderId="2" xfId="0" applyFont="1" applyFill="1" applyBorder="1" applyAlignment="1">
      <alignment vertical="center"/>
    </xf>
    <xf numFmtId="0" fontId="8" fillId="5" borderId="9" xfId="0" applyFont="1" applyFill="1" applyBorder="1" applyAlignment="1">
      <alignment vertical="center" wrapText="1"/>
    </xf>
    <xf numFmtId="0" fontId="25" fillId="2" borderId="6" xfId="0" applyFont="1" applyFill="1" applyBorder="1" applyAlignment="1">
      <alignment horizontal="left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14" fillId="10" borderId="10" xfId="0" applyFont="1" applyFill="1" applyBorder="1" applyAlignment="1">
      <alignment horizontal="left" wrapText="1"/>
    </xf>
    <xf numFmtId="0" fontId="4" fillId="10" borderId="2" xfId="0" applyFont="1" applyFill="1" applyBorder="1" applyAlignment="1">
      <alignment horizontal="center" vertical="center" wrapText="1"/>
    </xf>
    <xf numFmtId="0" fontId="4" fillId="10" borderId="3" xfId="0" applyFont="1" applyFill="1" applyBorder="1" applyAlignment="1">
      <alignment horizontal="center" vertical="center" wrapText="1"/>
    </xf>
    <xf numFmtId="0" fontId="4" fillId="10" borderId="17" xfId="0" applyFont="1" applyFill="1" applyBorder="1" applyAlignment="1">
      <alignment horizontal="center" vertical="center" wrapText="1"/>
    </xf>
    <xf numFmtId="0" fontId="4" fillId="10" borderId="18" xfId="0" applyFont="1" applyFill="1" applyBorder="1" applyAlignment="1">
      <alignment horizontal="center" vertical="center" wrapText="1"/>
    </xf>
    <xf numFmtId="0" fontId="10" fillId="2" borderId="0" xfId="0" applyFont="1" applyFill="1"/>
    <xf numFmtId="2" fontId="0" fillId="2" borderId="0" xfId="0" applyNumberFormat="1" applyFill="1"/>
    <xf numFmtId="0" fontId="0" fillId="6" borderId="1" xfId="0" applyFill="1" applyBorder="1"/>
    <xf numFmtId="2" fontId="0" fillId="0" borderId="0" xfId="0" applyNumberFormat="1"/>
    <xf numFmtId="2" fontId="4" fillId="8" borderId="14" xfId="0" applyNumberFormat="1" applyFont="1" applyFill="1" applyBorder="1"/>
    <xf numFmtId="0" fontId="9" fillId="0" borderId="0" xfId="0" applyFont="1" applyAlignment="1">
      <alignment wrapText="1"/>
    </xf>
    <xf numFmtId="164" fontId="9" fillId="2" borderId="0" xfId="0" applyNumberFormat="1" applyFont="1" applyFill="1"/>
    <xf numFmtId="2" fontId="4" fillId="3" borderId="6" xfId="0" applyNumberFormat="1" applyFont="1" applyFill="1" applyBorder="1"/>
    <xf numFmtId="2" fontId="4" fillId="6" borderId="6" xfId="0" applyNumberFormat="1" applyFont="1" applyFill="1" applyBorder="1"/>
    <xf numFmtId="0" fontId="7" fillId="2" borderId="0" xfId="0" applyFont="1" applyFill="1" applyAlignment="1">
      <alignment wrapText="1"/>
    </xf>
    <xf numFmtId="2" fontId="4" fillId="8" borderId="6" xfId="0" applyNumberFormat="1" applyFont="1" applyFill="1" applyBorder="1"/>
    <xf numFmtId="0" fontId="10" fillId="0" borderId="0" xfId="0" applyFont="1" applyAlignment="1">
      <alignment wrapText="1"/>
    </xf>
    <xf numFmtId="2" fontId="4" fillId="2" borderId="6" xfId="0" applyNumberFormat="1" applyFont="1" applyFill="1" applyBorder="1"/>
    <xf numFmtId="2" fontId="9" fillId="2" borderId="0" xfId="0" applyNumberFormat="1" applyFont="1" applyFill="1"/>
    <xf numFmtId="0" fontId="9" fillId="2" borderId="0" xfId="0" applyFont="1" applyFill="1"/>
    <xf numFmtId="0" fontId="9" fillId="2" borderId="0" xfId="0" applyFont="1" applyFill="1" applyAlignment="1">
      <alignment wrapText="1"/>
    </xf>
    <xf numFmtId="0" fontId="10" fillId="0" borderId="0" xfId="0" applyFont="1"/>
    <xf numFmtId="0" fontId="23" fillId="11" borderId="23" xfId="0" applyFont="1" applyFill="1" applyBorder="1" applyAlignment="1">
      <alignment horizontal="left" vertical="center"/>
    </xf>
    <xf numFmtId="49" fontId="0" fillId="10" borderId="6" xfId="0" applyNumberFormat="1" applyFill="1" applyBorder="1" applyAlignment="1">
      <alignment horizontal="center" vertical="center" wrapText="1"/>
    </xf>
    <xf numFmtId="49" fontId="0" fillId="10" borderId="6" xfId="0" applyNumberFormat="1" applyFill="1" applyBorder="1" applyAlignment="1">
      <alignment horizontal="left" vertical="center" wrapText="1"/>
    </xf>
    <xf numFmtId="0" fontId="0" fillId="0" borderId="10" xfId="0" applyBorder="1"/>
    <xf numFmtId="0" fontId="0" fillId="0" borderId="11" xfId="0" applyBorder="1"/>
    <xf numFmtId="0" fontId="24" fillId="10" borderId="1" xfId="0" applyFont="1" applyFill="1" applyBorder="1" applyAlignment="1">
      <alignment vertical="center"/>
    </xf>
    <xf numFmtId="0" fontId="24" fillId="10" borderId="6" xfId="0" applyFont="1" applyFill="1" applyBorder="1" applyAlignment="1">
      <alignment vertical="center"/>
    </xf>
    <xf numFmtId="0" fontId="2" fillId="5" borderId="0" xfId="0" applyFont="1" applyFill="1" applyAlignment="1">
      <alignment horizontal="left"/>
    </xf>
    <xf numFmtId="0" fontId="2" fillId="5" borderId="0" xfId="0" applyFont="1" applyFill="1" applyAlignment="1">
      <alignment horizontal="left" vertical="center"/>
    </xf>
    <xf numFmtId="0" fontId="8" fillId="5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14" fillId="2" borderId="0" xfId="0" applyFont="1" applyFill="1" applyAlignment="1">
      <alignment vertical="top"/>
    </xf>
    <xf numFmtId="0" fontId="2" fillId="9" borderId="10" xfId="0" applyFont="1" applyFill="1" applyBorder="1" applyAlignment="1">
      <alignment vertical="center"/>
    </xf>
    <xf numFmtId="0" fontId="3" fillId="9" borderId="10" xfId="0" applyFont="1" applyFill="1" applyBorder="1" applyAlignment="1">
      <alignment vertical="center"/>
    </xf>
    <xf numFmtId="0" fontId="3" fillId="9" borderId="11" xfId="0" applyFont="1" applyFill="1" applyBorder="1" applyAlignment="1">
      <alignment vertical="center"/>
    </xf>
    <xf numFmtId="0" fontId="14" fillId="2" borderId="24" xfId="0" applyFont="1" applyFill="1" applyBorder="1" applyAlignment="1">
      <alignment horizontal="left" vertical="center"/>
    </xf>
    <xf numFmtId="0" fontId="14" fillId="2" borderId="24" xfId="0" applyFont="1" applyFill="1" applyBorder="1" applyAlignment="1">
      <alignment vertical="center"/>
    </xf>
    <xf numFmtId="0" fontId="0" fillId="0" borderId="24" xfId="0" applyBorder="1" applyAlignment="1">
      <alignment wrapText="1"/>
    </xf>
    <xf numFmtId="0" fontId="15" fillId="0" borderId="0" xfId="0" applyFont="1" applyAlignment="1">
      <alignment vertical="center"/>
    </xf>
    <xf numFmtId="0" fontId="29" fillId="0" borderId="0" xfId="0" applyFont="1"/>
    <xf numFmtId="0" fontId="2" fillId="0" borderId="0" xfId="0" applyFont="1"/>
    <xf numFmtId="0" fontId="0" fillId="0" borderId="14" xfId="0" applyBorder="1"/>
    <xf numFmtId="0" fontId="30" fillId="0" borderId="0" xfId="0" applyFont="1"/>
    <xf numFmtId="0" fontId="0" fillId="6" borderId="2" xfId="0" applyFill="1" applyBorder="1"/>
    <xf numFmtId="0" fontId="11" fillId="0" borderId="0" xfId="0" applyFont="1" applyAlignment="1">
      <alignment horizontal="left" vertical="center" wrapText="1"/>
    </xf>
    <xf numFmtId="0" fontId="2" fillId="2" borderId="0" xfId="0" applyFont="1" applyFill="1"/>
    <xf numFmtId="49" fontId="34" fillId="10" borderId="6" xfId="0" applyNumberFormat="1" applyFont="1" applyFill="1" applyBorder="1" applyAlignment="1">
      <alignment horizontal="right" vertical="center" wrapText="1"/>
    </xf>
    <xf numFmtId="0" fontId="4" fillId="2" borderId="0" xfId="0" applyFont="1" applyFill="1" applyAlignment="1">
      <alignment horizontal="left" vertical="center" wrapText="1"/>
    </xf>
    <xf numFmtId="0" fontId="27" fillId="11" borderId="4" xfId="0" applyFont="1" applyFill="1" applyBorder="1" applyAlignment="1">
      <alignment horizontal="left" vertical="center"/>
    </xf>
    <xf numFmtId="0" fontId="28" fillId="11" borderId="2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10" fillId="11" borderId="12" xfId="0" applyFont="1" applyFill="1" applyBorder="1"/>
    <xf numFmtId="0" fontId="0" fillId="2" borderId="10" xfId="0" applyFill="1" applyBorder="1"/>
    <xf numFmtId="0" fontId="11" fillId="0" borderId="10" xfId="0" applyFont="1" applyBorder="1"/>
    <xf numFmtId="0" fontId="11" fillId="0" borderId="10" xfId="0" applyFont="1" applyBorder="1" applyAlignment="1">
      <alignment vertical="center" wrapText="1"/>
    </xf>
    <xf numFmtId="0" fontId="35" fillId="0" borderId="0" xfId="0" applyFont="1"/>
    <xf numFmtId="0" fontId="8" fillId="0" borderId="0" xfId="0" applyFont="1" applyAlignment="1">
      <alignment vertical="center"/>
    </xf>
    <xf numFmtId="0" fontId="0" fillId="10" borderId="1" xfId="0" applyFill="1" applyBorder="1"/>
    <xf numFmtId="0" fontId="0" fillId="10" borderId="0" xfId="0" applyFill="1"/>
    <xf numFmtId="0" fontId="0" fillId="10" borderId="3" xfId="0" applyFill="1" applyBorder="1"/>
    <xf numFmtId="0" fontId="14" fillId="10" borderId="3" xfId="0" applyFont="1" applyFill="1" applyBorder="1" applyAlignment="1">
      <alignment horizontal="left" wrapText="1"/>
    </xf>
    <xf numFmtId="0" fontId="0" fillId="10" borderId="14" xfId="0" applyFill="1" applyBorder="1"/>
    <xf numFmtId="0" fontId="0" fillId="5" borderId="24" xfId="0" applyFill="1" applyBorder="1" applyAlignment="1" applyProtection="1">
      <alignment horizontal="center" vertical="center"/>
      <protection locked="0"/>
    </xf>
    <xf numFmtId="0" fontId="8" fillId="5" borderId="24" xfId="0" applyFont="1" applyFill="1" applyBorder="1" applyAlignment="1" applyProtection="1">
      <alignment horizontal="center" vertical="center"/>
      <protection locked="0"/>
    </xf>
    <xf numFmtId="2" fontId="4" fillId="6" borderId="5" xfId="0" applyNumberFormat="1" applyFont="1" applyFill="1" applyBorder="1"/>
    <xf numFmtId="0" fontId="4" fillId="5" borderId="0" xfId="0" applyFont="1" applyFill="1" applyAlignment="1">
      <alignment horizontal="right"/>
    </xf>
    <xf numFmtId="0" fontId="4" fillId="5" borderId="0" xfId="0" applyFont="1" applyFill="1" applyAlignment="1">
      <alignment horizontal="right" vertical="center"/>
    </xf>
    <xf numFmtId="0" fontId="9" fillId="0" borderId="0" xfId="0" applyFont="1"/>
    <xf numFmtId="0" fontId="19" fillId="2" borderId="0" xfId="0" applyFont="1" applyFill="1" applyAlignment="1">
      <alignment horizontal="center"/>
    </xf>
    <xf numFmtId="0" fontId="19" fillId="0" borderId="0" xfId="0" applyFont="1" applyAlignment="1">
      <alignment horizontal="right"/>
    </xf>
    <xf numFmtId="1" fontId="4" fillId="2" borderId="5" xfId="0" applyNumberFormat="1" applyFont="1" applyFill="1" applyBorder="1"/>
    <xf numFmtId="2" fontId="4" fillId="2" borderId="0" xfId="0" applyNumberFormat="1" applyFont="1" applyFill="1"/>
    <xf numFmtId="0" fontId="33" fillId="2" borderId="0" xfId="0" applyFont="1" applyFill="1" applyAlignment="1">
      <alignment horizontal="left" vertical="center"/>
    </xf>
    <xf numFmtId="0" fontId="4" fillId="0" borderId="0" xfId="0" applyFont="1" applyAlignment="1">
      <alignment horizontal="left"/>
    </xf>
    <xf numFmtId="0" fontId="14" fillId="2" borderId="0" xfId="0" applyFont="1" applyFill="1" applyAlignment="1">
      <alignment horizontal="left" vertical="center"/>
    </xf>
    <xf numFmtId="0" fontId="0" fillId="5" borderId="25" xfId="0" applyFill="1" applyBorder="1" applyAlignment="1">
      <alignment horizontal="center" vertical="center"/>
    </xf>
    <xf numFmtId="0" fontId="8" fillId="5" borderId="25" xfId="0" applyFont="1" applyFill="1" applyBorder="1" applyAlignment="1">
      <alignment horizontal="center" vertical="center"/>
    </xf>
    <xf numFmtId="0" fontId="3" fillId="9" borderId="3" xfId="0" applyFont="1" applyFill="1" applyBorder="1" applyAlignment="1">
      <alignment vertical="center"/>
    </xf>
    <xf numFmtId="0" fontId="19" fillId="0" borderId="0" xfId="0" applyFont="1"/>
    <xf numFmtId="0" fontId="16" fillId="2" borderId="6" xfId="0" applyFont="1" applyFill="1" applyBorder="1"/>
    <xf numFmtId="0" fontId="12" fillId="10" borderId="12" xfId="0" applyFont="1" applyFill="1" applyBorder="1" applyAlignment="1">
      <alignment vertical="center"/>
    </xf>
    <xf numFmtId="0" fontId="14" fillId="10" borderId="13" xfId="0" applyFont="1" applyFill="1" applyBorder="1" applyAlignment="1">
      <alignment horizontal="left" wrapText="1"/>
    </xf>
    <xf numFmtId="0" fontId="0" fillId="5" borderId="2" xfId="0" applyFill="1" applyBorder="1" applyAlignment="1">
      <alignment horizontal="center"/>
    </xf>
    <xf numFmtId="0" fontId="16" fillId="2" borderId="6" xfId="0" applyFont="1" applyFill="1" applyBorder="1" applyAlignment="1">
      <alignment wrapText="1"/>
    </xf>
    <xf numFmtId="0" fontId="16" fillId="2" borderId="5" xfId="0" applyFont="1" applyFill="1" applyBorder="1" applyAlignment="1">
      <alignment wrapText="1"/>
    </xf>
    <xf numFmtId="0" fontId="16" fillId="2" borderId="7" xfId="0" applyFont="1" applyFill="1" applyBorder="1" applyAlignment="1">
      <alignment wrapText="1"/>
    </xf>
    <xf numFmtId="0" fontId="8" fillId="0" borderId="0" xfId="0" applyFont="1" applyAlignment="1">
      <alignment horizontal="right"/>
    </xf>
    <xf numFmtId="2" fontId="4" fillId="3" borderId="3" xfId="0" applyNumberFormat="1" applyFont="1" applyFill="1" applyBorder="1"/>
    <xf numFmtId="0" fontId="4" fillId="2" borderId="3" xfId="0" applyFont="1" applyFill="1" applyBorder="1"/>
    <xf numFmtId="49" fontId="8" fillId="5" borderId="3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4" fillId="0" borderId="5" xfId="0" applyFont="1" applyBorder="1"/>
    <xf numFmtId="0" fontId="0" fillId="7" borderId="19" xfId="0" applyFill="1" applyBorder="1"/>
    <xf numFmtId="0" fontId="37" fillId="7" borderId="20" xfId="0" applyFont="1" applyFill="1" applyBorder="1"/>
    <xf numFmtId="0" fontId="0" fillId="0" borderId="13" xfId="0" applyBorder="1"/>
    <xf numFmtId="0" fontId="30" fillId="6" borderId="2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right" vertical="center"/>
    </xf>
    <xf numFmtId="49" fontId="4" fillId="0" borderId="6" xfId="0" applyNumberFormat="1" applyFont="1" applyBorder="1" applyAlignment="1" applyProtection="1">
      <alignment vertical="top" wrapText="1"/>
      <protection locked="0"/>
    </xf>
    <xf numFmtId="49" fontId="4" fillId="10" borderId="6" xfId="0" applyNumberFormat="1" applyFont="1" applyFill="1" applyBorder="1" applyAlignment="1">
      <alignment vertical="top" wrapText="1"/>
    </xf>
    <xf numFmtId="49" fontId="4" fillId="5" borderId="6" xfId="0" applyNumberFormat="1" applyFont="1" applyFill="1" applyBorder="1" applyAlignment="1">
      <alignment vertical="top" wrapText="1"/>
    </xf>
    <xf numFmtId="0" fontId="0" fillId="10" borderId="3" xfId="0" applyFill="1" applyBorder="1" applyAlignment="1">
      <alignment vertical="top"/>
    </xf>
    <xf numFmtId="0" fontId="4" fillId="10" borderId="2" xfId="0" applyFont="1" applyFill="1" applyBorder="1" applyAlignment="1">
      <alignment horizontal="center" vertical="top" wrapText="1"/>
    </xf>
    <xf numFmtId="0" fontId="0" fillId="5" borderId="10" xfId="0" applyFill="1" applyBorder="1" applyAlignment="1">
      <alignment vertical="top"/>
    </xf>
    <xf numFmtId="0" fontId="0" fillId="5" borderId="0" xfId="0" applyFill="1" applyAlignment="1">
      <alignment vertical="top" wrapText="1"/>
    </xf>
    <xf numFmtId="0" fontId="0" fillId="5" borderId="0" xfId="0" applyFill="1" applyAlignment="1">
      <alignment vertical="top"/>
    </xf>
    <xf numFmtId="0" fontId="0" fillId="2" borderId="0" xfId="0" applyFill="1" applyAlignment="1">
      <alignment vertical="top"/>
    </xf>
    <xf numFmtId="0" fontId="4" fillId="10" borderId="3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vertical="top"/>
    </xf>
    <xf numFmtId="0" fontId="4" fillId="10" borderId="17" xfId="0" applyFont="1" applyFill="1" applyBorder="1" applyAlignment="1">
      <alignment horizontal="center" vertical="top" wrapText="1"/>
    </xf>
    <xf numFmtId="0" fontId="4" fillId="10" borderId="18" xfId="0" applyFont="1" applyFill="1" applyBorder="1" applyAlignment="1">
      <alignment horizontal="center" vertical="top" wrapText="1"/>
    </xf>
    <xf numFmtId="0" fontId="0" fillId="5" borderId="11" xfId="0" applyFill="1" applyBorder="1" applyAlignment="1">
      <alignment vertical="top"/>
    </xf>
    <xf numFmtId="0" fontId="0" fillId="5" borderId="17" xfId="0" applyFill="1" applyBorder="1" applyAlignment="1">
      <alignment vertical="top"/>
    </xf>
    <xf numFmtId="0" fontId="0" fillId="5" borderId="3" xfId="0" applyFill="1" applyBorder="1" applyAlignment="1">
      <alignment vertical="top"/>
    </xf>
    <xf numFmtId="0" fontId="0" fillId="5" borderId="18" xfId="0" applyFill="1" applyBorder="1" applyAlignment="1">
      <alignment vertical="top"/>
    </xf>
    <xf numFmtId="0" fontId="17" fillId="2" borderId="0" xfId="0" applyFont="1" applyFill="1" applyAlignment="1">
      <alignment vertical="top"/>
    </xf>
    <xf numFmtId="0" fontId="19" fillId="2" borderId="0" xfId="0" applyFont="1" applyFill="1" applyAlignment="1">
      <alignment vertical="center"/>
    </xf>
    <xf numFmtId="0" fontId="8" fillId="0" borderId="0" xfId="0" applyFont="1" applyAlignment="1">
      <alignment horizontal="right" vertical="center"/>
    </xf>
    <xf numFmtId="0" fontId="8" fillId="2" borderId="0" xfId="0" applyFont="1" applyFill="1" applyAlignment="1">
      <alignment horizontal="right" vertical="center"/>
    </xf>
    <xf numFmtId="0" fontId="38" fillId="0" borderId="0" xfId="0" applyFont="1"/>
    <xf numFmtId="0" fontId="38" fillId="2" borderId="0" xfId="0" applyFont="1" applyFill="1"/>
    <xf numFmtId="0" fontId="8" fillId="0" borderId="0" xfId="0" applyFont="1" applyAlignment="1">
      <alignment horizontal="left" vertical="center"/>
    </xf>
    <xf numFmtId="2" fontId="0" fillId="0" borderId="6" xfId="0" applyNumberFormat="1" applyBorder="1" applyAlignment="1">
      <alignment horizontal="center" vertical="center" wrapText="1"/>
    </xf>
    <xf numFmtId="2" fontId="0" fillId="10" borderId="6" xfId="0" applyNumberFormat="1" applyFill="1" applyBorder="1" applyAlignment="1">
      <alignment horizontal="center" vertical="center" wrapText="1"/>
    </xf>
    <xf numFmtId="2" fontId="0" fillId="5" borderId="6" xfId="0" applyNumberFormat="1" applyFill="1" applyBorder="1" applyAlignment="1">
      <alignment horizontal="center" vertical="center" wrapText="1"/>
    </xf>
    <xf numFmtId="0" fontId="2" fillId="0" borderId="26" xfId="0" applyFont="1" applyBorder="1" applyAlignment="1">
      <alignment horizontal="left" vertical="center"/>
    </xf>
    <xf numFmtId="0" fontId="0" fillId="0" borderId="26" xfId="0" applyBorder="1" applyAlignment="1" applyProtection="1">
      <alignment horizontal="left" vertical="center" wrapText="1"/>
      <protection locked="0"/>
    </xf>
    <xf numFmtId="0" fontId="2" fillId="0" borderId="27" xfId="0" applyFont="1" applyBorder="1" applyAlignment="1">
      <alignment horizontal="left" vertical="center"/>
    </xf>
    <xf numFmtId="0" fontId="0" fillId="0" borderId="27" xfId="0" applyBorder="1" applyAlignment="1" applyProtection="1">
      <alignment horizontal="left" vertical="center" wrapText="1"/>
      <protection locked="0"/>
    </xf>
    <xf numFmtId="0" fontId="2" fillId="0" borderId="28" xfId="0" applyFont="1" applyBorder="1" applyAlignment="1">
      <alignment horizontal="left" vertical="center"/>
    </xf>
    <xf numFmtId="14" fontId="0" fillId="0" borderId="28" xfId="0" applyNumberFormat="1" applyBorder="1" applyAlignment="1" applyProtection="1">
      <alignment horizontal="left" vertical="center" wrapText="1"/>
      <protection locked="0"/>
    </xf>
    <xf numFmtId="0" fontId="0" fillId="0" borderId="28" xfId="0" applyBorder="1" applyAlignment="1" applyProtection="1">
      <alignment horizontal="left" vertical="center" wrapText="1"/>
      <protection locked="0"/>
    </xf>
    <xf numFmtId="0" fontId="0" fillId="2" borderId="26" xfId="0" applyFill="1" applyBorder="1"/>
    <xf numFmtId="0" fontId="0" fillId="0" borderId="26" xfId="0" applyBorder="1" applyAlignment="1" applyProtection="1">
      <alignment vertical="top" wrapText="1"/>
      <protection locked="0"/>
    </xf>
    <xf numFmtId="0" fontId="0" fillId="0" borderId="26" xfId="0" applyBorder="1" applyAlignment="1" applyProtection="1">
      <alignment vertical="top"/>
      <protection locked="0"/>
    </xf>
    <xf numFmtId="0" fontId="0" fillId="7" borderId="26" xfId="0" applyFill="1" applyBorder="1" applyAlignment="1">
      <alignment vertical="top"/>
    </xf>
    <xf numFmtId="0" fontId="0" fillId="2" borderId="27" xfId="0" applyFill="1" applyBorder="1"/>
    <xf numFmtId="0" fontId="0" fillId="0" borderId="27" xfId="0" applyBorder="1" applyAlignment="1" applyProtection="1">
      <alignment vertical="top" wrapText="1"/>
      <protection locked="0"/>
    </xf>
    <xf numFmtId="0" fontId="0" fillId="0" borderId="27" xfId="0" applyBorder="1" applyAlignment="1" applyProtection="1">
      <alignment vertical="top"/>
      <protection locked="0"/>
    </xf>
    <xf numFmtId="0" fontId="0" fillId="7" borderId="27" xfId="0" applyFill="1" applyBorder="1" applyAlignment="1">
      <alignment vertical="top"/>
    </xf>
    <xf numFmtId="0" fontId="0" fillId="2" borderId="27" xfId="0" applyFill="1" applyBorder="1" applyAlignment="1">
      <alignment wrapText="1"/>
    </xf>
    <xf numFmtId="0" fontId="16" fillId="2" borderId="27" xfId="0" applyFont="1" applyFill="1" applyBorder="1" applyProtection="1">
      <protection locked="0"/>
    </xf>
    <xf numFmtId="0" fontId="16" fillId="2" borderId="28" xfId="0" applyFont="1" applyFill="1" applyBorder="1" applyProtection="1">
      <protection locked="0"/>
    </xf>
    <xf numFmtId="0" fontId="0" fillId="0" borderId="28" xfId="0" applyBorder="1" applyAlignment="1" applyProtection="1">
      <alignment vertical="top" wrapText="1"/>
      <protection locked="0"/>
    </xf>
    <xf numFmtId="0" fontId="0" fillId="0" borderId="28" xfId="0" applyBorder="1" applyAlignment="1" applyProtection="1">
      <alignment vertical="top"/>
      <protection locked="0"/>
    </xf>
    <xf numFmtId="0" fontId="0" fillId="7" borderId="28" xfId="0" applyFill="1" applyBorder="1" applyAlignment="1">
      <alignment vertical="top"/>
    </xf>
    <xf numFmtId="0" fontId="0" fillId="0" borderId="27" xfId="0" applyBorder="1"/>
    <xf numFmtId="0" fontId="16" fillId="2" borderId="27" xfId="0" applyFont="1" applyFill="1" applyBorder="1" applyAlignment="1" applyProtection="1">
      <alignment wrapText="1"/>
      <protection locked="0"/>
    </xf>
    <xf numFmtId="0" fontId="16" fillId="2" borderId="28" xfId="0" applyFont="1" applyFill="1" applyBorder="1" applyAlignment="1" applyProtection="1">
      <alignment wrapText="1"/>
      <protection locked="0"/>
    </xf>
    <xf numFmtId="0" fontId="0" fillId="0" borderId="29" xfId="0" applyBorder="1" applyAlignment="1" applyProtection="1">
      <alignment vertical="top"/>
      <protection locked="0"/>
    </xf>
    <xf numFmtId="49" fontId="8" fillId="0" borderId="26" xfId="0" applyNumberFormat="1" applyFont="1" applyBorder="1" applyAlignment="1" applyProtection="1">
      <alignment horizontal="center" vertical="top"/>
      <protection locked="0"/>
    </xf>
    <xf numFmtId="0" fontId="0" fillId="2" borderId="30" xfId="0" applyFill="1" applyBorder="1" applyAlignment="1" applyProtection="1">
      <alignment vertical="top" wrapText="1"/>
      <protection locked="0"/>
    </xf>
    <xf numFmtId="0" fontId="0" fillId="0" borderId="31" xfId="0" applyBorder="1" applyAlignment="1" applyProtection="1">
      <alignment vertical="top"/>
      <protection locked="0"/>
    </xf>
    <xf numFmtId="49" fontId="8" fillId="0" borderId="27" xfId="0" applyNumberFormat="1" applyFont="1" applyBorder="1" applyAlignment="1" applyProtection="1">
      <alignment horizontal="center" vertical="top"/>
      <protection locked="0"/>
    </xf>
    <xf numFmtId="0" fontId="0" fillId="2" borderId="32" xfId="0" applyFill="1" applyBorder="1" applyAlignment="1" applyProtection="1">
      <alignment vertical="top" wrapText="1"/>
      <protection locked="0"/>
    </xf>
    <xf numFmtId="0" fontId="0" fillId="0" borderId="33" xfId="0" applyBorder="1" applyAlignment="1" applyProtection="1">
      <alignment vertical="top"/>
      <protection locked="0"/>
    </xf>
    <xf numFmtId="49" fontId="8" fillId="0" borderId="28" xfId="0" applyNumberFormat="1" applyFont="1" applyBorder="1" applyAlignment="1" applyProtection="1">
      <alignment horizontal="center" vertical="top"/>
      <protection locked="0"/>
    </xf>
    <xf numFmtId="0" fontId="0" fillId="2" borderId="34" xfId="0" applyFill="1" applyBorder="1" applyAlignment="1" applyProtection="1">
      <alignment vertical="top" wrapText="1"/>
      <protection locked="0"/>
    </xf>
    <xf numFmtId="0" fontId="0" fillId="2" borderId="26" xfId="0" applyFill="1" applyBorder="1" applyAlignment="1">
      <alignment wrapText="1"/>
    </xf>
    <xf numFmtId="49" fontId="0" fillId="0" borderId="26" xfId="0" applyNumberFormat="1" applyBorder="1" applyAlignment="1" applyProtection="1">
      <alignment vertical="top"/>
      <protection locked="0"/>
    </xf>
    <xf numFmtId="49" fontId="0" fillId="0" borderId="27" xfId="0" applyNumberFormat="1" applyBorder="1" applyAlignment="1" applyProtection="1">
      <alignment vertical="top"/>
      <protection locked="0"/>
    </xf>
    <xf numFmtId="49" fontId="0" fillId="0" borderId="28" xfId="0" applyNumberFormat="1" applyBorder="1" applyAlignment="1" applyProtection="1">
      <alignment vertical="top"/>
      <protection locked="0"/>
    </xf>
    <xf numFmtId="0" fontId="0" fillId="7" borderId="35" xfId="0" applyFill="1" applyBorder="1" applyAlignment="1">
      <alignment vertical="top"/>
    </xf>
    <xf numFmtId="0" fontId="0" fillId="0" borderId="36" xfId="0" applyBorder="1" applyAlignment="1" applyProtection="1">
      <alignment vertical="top"/>
      <protection locked="0"/>
    </xf>
    <xf numFmtId="0" fontId="0" fillId="0" borderId="35" xfId="0" applyBorder="1" applyAlignment="1" applyProtection="1">
      <alignment vertical="top"/>
      <protection locked="0"/>
    </xf>
    <xf numFmtId="49" fontId="0" fillId="0" borderId="37" xfId="0" applyNumberFormat="1" applyBorder="1" applyAlignment="1" applyProtection="1">
      <alignment vertical="top"/>
      <protection locked="0"/>
    </xf>
    <xf numFmtId="0" fontId="0" fillId="2" borderId="38" xfId="0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2" borderId="27" xfId="0" applyFill="1" applyBorder="1" applyAlignment="1">
      <alignment vertical="top" wrapText="1"/>
    </xf>
    <xf numFmtId="0" fontId="8" fillId="0" borderId="27" xfId="0" applyFont="1" applyBorder="1" applyAlignment="1" applyProtection="1">
      <alignment horizontal="left" vertical="top"/>
      <protection locked="0"/>
    </xf>
    <xf numFmtId="0" fontId="0" fillId="0" borderId="27" xfId="0" applyBorder="1" applyAlignment="1">
      <alignment horizontal="center" vertical="top" wrapText="1"/>
    </xf>
    <xf numFmtId="2" fontId="0" fillId="7" borderId="27" xfId="0" applyNumberFormat="1" applyFill="1" applyBorder="1" applyAlignment="1">
      <alignment vertical="top" wrapText="1"/>
    </xf>
    <xf numFmtId="0" fontId="16" fillId="2" borderId="27" xfId="0" applyFont="1" applyFill="1" applyBorder="1"/>
    <xf numFmtId="0" fontId="16" fillId="2" borderId="28" xfId="0" applyFont="1" applyFill="1" applyBorder="1"/>
    <xf numFmtId="0" fontId="0" fillId="0" borderId="28" xfId="0" applyBorder="1" applyAlignment="1">
      <alignment horizontal="center"/>
    </xf>
    <xf numFmtId="0" fontId="16" fillId="2" borderId="27" xfId="0" applyFont="1" applyFill="1" applyBorder="1" applyAlignment="1">
      <alignment wrapText="1"/>
    </xf>
    <xf numFmtId="0" fontId="16" fillId="2" borderId="39" xfId="0" applyFont="1" applyFill="1" applyBorder="1" applyAlignment="1">
      <alignment wrapText="1"/>
    </xf>
    <xf numFmtId="0" fontId="0" fillId="0" borderId="39" xfId="0" applyBorder="1" applyAlignment="1">
      <alignment horizontal="center"/>
    </xf>
    <xf numFmtId="0" fontId="0" fillId="2" borderId="40" xfId="0" applyFill="1" applyBorder="1" applyAlignment="1">
      <alignment wrapText="1"/>
    </xf>
    <xf numFmtId="0" fontId="0" fillId="0" borderId="40" xfId="0" applyBorder="1" applyAlignment="1">
      <alignment horizontal="center"/>
    </xf>
    <xf numFmtId="0" fontId="0" fillId="5" borderId="5" xfId="0" applyFill="1" applyBorder="1"/>
    <xf numFmtId="0" fontId="14" fillId="10" borderId="1" xfId="0" applyFont="1" applyFill="1" applyBorder="1" applyAlignment="1">
      <alignment horizontal="left" wrapText="1"/>
    </xf>
    <xf numFmtId="0" fontId="0" fillId="0" borderId="26" xfId="0" applyBorder="1"/>
    <xf numFmtId="49" fontId="8" fillId="0" borderId="26" xfId="0" applyNumberFormat="1" applyFont="1" applyBorder="1" applyAlignment="1">
      <alignment horizontal="center"/>
    </xf>
    <xf numFmtId="0" fontId="4" fillId="2" borderId="26" xfId="0" applyFont="1" applyFill="1" applyBorder="1" applyAlignment="1" applyProtection="1">
      <alignment horizontal="left" vertical="top" wrapText="1"/>
      <protection locked="0"/>
    </xf>
    <xf numFmtId="0" fontId="0" fillId="7" borderId="27" xfId="0" applyFill="1" applyBorder="1"/>
    <xf numFmtId="49" fontId="8" fillId="0" borderId="27" xfId="0" applyNumberFormat="1" applyFont="1" applyBorder="1" applyAlignment="1">
      <alignment horizontal="center"/>
    </xf>
    <xf numFmtId="0" fontId="4" fillId="2" borderId="27" xfId="0" applyFont="1" applyFill="1" applyBorder="1" applyAlignment="1" applyProtection="1">
      <alignment horizontal="left" vertical="top" wrapText="1"/>
      <protection locked="0"/>
    </xf>
    <xf numFmtId="0" fontId="0" fillId="0" borderId="28" xfId="0" applyBorder="1"/>
    <xf numFmtId="49" fontId="8" fillId="0" borderId="28" xfId="0" applyNumberFormat="1" applyFont="1" applyBorder="1" applyAlignment="1">
      <alignment horizontal="center"/>
    </xf>
    <xf numFmtId="0" fontId="4" fillId="2" borderId="28" xfId="0" applyFont="1" applyFill="1" applyBorder="1" applyAlignment="1" applyProtection="1">
      <alignment horizontal="left" vertical="top" wrapText="1"/>
      <protection locked="0"/>
    </xf>
    <xf numFmtId="0" fontId="0" fillId="0" borderId="35" xfId="0" applyBorder="1"/>
    <xf numFmtId="0" fontId="0" fillId="7" borderId="35" xfId="0" applyFill="1" applyBorder="1"/>
    <xf numFmtId="0" fontId="37" fillId="7" borderId="41" xfId="0" applyFont="1" applyFill="1" applyBorder="1"/>
    <xf numFmtId="0" fontId="12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vertical="top"/>
    </xf>
    <xf numFmtId="0" fontId="0" fillId="0" borderId="1" xfId="0" applyBorder="1"/>
    <xf numFmtId="9" fontId="0" fillId="2" borderId="6" xfId="1" applyFont="1" applyFill="1" applyBorder="1" applyProtection="1">
      <protection locked="0"/>
    </xf>
    <xf numFmtId="0" fontId="39" fillId="2" borderId="0" xfId="0" applyFont="1" applyFill="1"/>
    <xf numFmtId="0" fontId="40" fillId="2" borderId="0" xfId="0" applyFont="1" applyFill="1" applyAlignment="1">
      <alignment wrapText="1"/>
    </xf>
    <xf numFmtId="0" fontId="40" fillId="2" borderId="0" xfId="0" applyFont="1" applyFill="1"/>
    <xf numFmtId="9" fontId="19" fillId="2" borderId="0" xfId="1" applyFont="1" applyFill="1" applyBorder="1" applyProtection="1"/>
    <xf numFmtId="0" fontId="0" fillId="2" borderId="0" xfId="0" applyFill="1" applyAlignment="1">
      <alignment horizontal="left"/>
    </xf>
    <xf numFmtId="0" fontId="0" fillId="0" borderId="6" xfId="0" applyBorder="1" applyAlignment="1">
      <alignment horizontal="left"/>
    </xf>
    <xf numFmtId="0" fontId="4" fillId="2" borderId="1" xfId="0" applyFont="1" applyFill="1" applyBorder="1"/>
    <xf numFmtId="2" fontId="4" fillId="0" borderId="3" xfId="0" applyNumberFormat="1" applyFont="1" applyBorder="1"/>
    <xf numFmtId="2" fontId="4" fillId="0" borderId="6" xfId="0" applyNumberFormat="1" applyFont="1" applyBorder="1"/>
    <xf numFmtId="0" fontId="0" fillId="6" borderId="3" xfId="0" applyFill="1" applyBorder="1"/>
    <xf numFmtId="0" fontId="4" fillId="0" borderId="2" xfId="0" applyFont="1" applyBorder="1"/>
    <xf numFmtId="0" fontId="0" fillId="6" borderId="5" xfId="0" applyFill="1" applyBorder="1"/>
    <xf numFmtId="2" fontId="22" fillId="2" borderId="6" xfId="0" applyNumberFormat="1" applyFont="1" applyFill="1" applyBorder="1"/>
    <xf numFmtId="0" fontId="8" fillId="2" borderId="0" xfId="0" applyFont="1" applyFill="1" applyAlignment="1">
      <alignment horizontal="left" vertical="center"/>
    </xf>
    <xf numFmtId="0" fontId="0" fillId="2" borderId="0" xfId="0" applyFill="1" applyAlignment="1">
      <alignment horizontal="right"/>
    </xf>
    <xf numFmtId="0" fontId="0" fillId="0" borderId="2" xfId="0" applyBorder="1"/>
    <xf numFmtId="0" fontId="4" fillId="2" borderId="2" xfId="0" applyFont="1" applyFill="1" applyBorder="1"/>
    <xf numFmtId="0" fontId="0" fillId="0" borderId="3" xfId="0" applyBorder="1"/>
    <xf numFmtId="0" fontId="4" fillId="2" borderId="1" xfId="0" applyFont="1" applyFill="1" applyBorder="1" applyAlignment="1">
      <alignment horizontal="left" vertical="center"/>
    </xf>
    <xf numFmtId="2" fontId="4" fillId="6" borderId="6" xfId="0" applyNumberFormat="1" applyFont="1" applyFill="1" applyBorder="1" applyAlignment="1">
      <alignment vertical="center"/>
    </xf>
    <xf numFmtId="9" fontId="0" fillId="2" borderId="6" xfId="1" applyFont="1" applyFill="1" applyBorder="1" applyProtection="1"/>
    <xf numFmtId="0" fontId="2" fillId="2" borderId="10" xfId="0" applyFont="1" applyFill="1" applyBorder="1"/>
    <xf numFmtId="0" fontId="0" fillId="2" borderId="10" xfId="0" applyFill="1" applyBorder="1" applyAlignment="1">
      <alignment wrapText="1"/>
    </xf>
    <xf numFmtId="0" fontId="4" fillId="2" borderId="0" xfId="0" applyFont="1" applyFill="1" applyAlignment="1">
      <alignment horizontal="right"/>
    </xf>
    <xf numFmtId="2" fontId="4" fillId="6" borderId="42" xfId="0" applyNumberFormat="1" applyFont="1" applyFill="1" applyBorder="1"/>
    <xf numFmtId="0" fontId="8" fillId="2" borderId="1" xfId="0" applyFont="1" applyFill="1" applyBorder="1"/>
    <xf numFmtId="0" fontId="0" fillId="0" borderId="3" xfId="0" applyBorder="1" applyAlignment="1">
      <alignment horizontal="right"/>
    </xf>
    <xf numFmtId="0" fontId="0" fillId="0" borderId="41" xfId="0" applyBorder="1"/>
    <xf numFmtId="0" fontId="0" fillId="0" borderId="7" xfId="0" applyBorder="1" applyAlignment="1" applyProtection="1">
      <alignment horizontal="center" vertical="top"/>
      <protection locked="0"/>
    </xf>
    <xf numFmtId="0" fontId="0" fillId="0" borderId="27" xfId="0" applyBorder="1" applyAlignment="1" applyProtection="1">
      <alignment horizontal="center" vertical="top"/>
      <protection locked="0"/>
    </xf>
    <xf numFmtId="0" fontId="0" fillId="0" borderId="28" xfId="0" applyBorder="1" applyAlignment="1" applyProtection="1">
      <alignment horizontal="center" vertical="top"/>
      <protection locked="0"/>
    </xf>
    <xf numFmtId="49" fontId="0" fillId="5" borderId="6" xfId="0" applyNumberFormat="1" applyFill="1" applyBorder="1" applyAlignment="1">
      <alignment horizontal="left" vertical="center" wrapText="1"/>
    </xf>
    <xf numFmtId="0" fontId="4" fillId="5" borderId="6" xfId="0" applyFont="1" applyFill="1" applyBorder="1" applyAlignment="1">
      <alignment horizontal="left" vertical="top" wrapText="1"/>
    </xf>
    <xf numFmtId="2" fontId="0" fillId="7" borderId="39" xfId="0" applyNumberFormat="1" applyFill="1" applyBorder="1" applyAlignment="1">
      <alignment vertical="top" wrapText="1"/>
    </xf>
    <xf numFmtId="2" fontId="0" fillId="7" borderId="40" xfId="0" applyNumberFormat="1" applyFill="1" applyBorder="1" applyAlignment="1">
      <alignment vertical="top" wrapText="1"/>
    </xf>
    <xf numFmtId="0" fontId="8" fillId="10" borderId="1" xfId="0" applyFont="1" applyFill="1" applyBorder="1" applyAlignment="1">
      <alignment horizontal="center" vertical="top" wrapText="1"/>
    </xf>
    <xf numFmtId="2" fontId="0" fillId="10" borderId="3" xfId="0" applyNumberFormat="1" applyFill="1" applyBorder="1" applyAlignment="1">
      <alignment vertical="top" wrapText="1"/>
    </xf>
    <xf numFmtId="0" fontId="8" fillId="5" borderId="1" xfId="0" applyFont="1" applyFill="1" applyBorder="1" applyAlignment="1">
      <alignment horizontal="left" vertical="top" wrapText="1"/>
    </xf>
    <xf numFmtId="2" fontId="0" fillId="5" borderId="3" xfId="0" applyNumberFormat="1" applyFill="1" applyBorder="1" applyAlignment="1">
      <alignment vertical="top" wrapText="1"/>
    </xf>
    <xf numFmtId="2" fontId="0" fillId="7" borderId="35" xfId="0" applyNumberFormat="1" applyFill="1" applyBorder="1" applyAlignment="1">
      <alignment vertical="top" wrapText="1"/>
    </xf>
    <xf numFmtId="0" fontId="0" fillId="0" borderId="39" xfId="0" applyBorder="1"/>
    <xf numFmtId="0" fontId="0" fillId="7" borderId="39" xfId="0" applyFill="1" applyBorder="1"/>
    <xf numFmtId="0" fontId="0" fillId="7" borderId="40" xfId="0" applyFill="1" applyBorder="1"/>
    <xf numFmtId="0" fontId="0" fillId="10" borderId="2" xfId="0" applyFill="1" applyBorder="1"/>
    <xf numFmtId="0" fontId="0" fillId="10" borderId="13" xfId="0" applyFill="1" applyBorder="1"/>
    <xf numFmtId="0" fontId="0" fillId="0" borderId="40" xfId="0" applyBorder="1"/>
    <xf numFmtId="0" fontId="8" fillId="0" borderId="28" xfId="0" applyFont="1" applyBorder="1" applyAlignment="1" applyProtection="1">
      <alignment horizontal="left" vertical="top"/>
      <protection locked="0"/>
    </xf>
    <xf numFmtId="0" fontId="0" fillId="5" borderId="22" xfId="0" applyFill="1" applyBorder="1"/>
    <xf numFmtId="0" fontId="4" fillId="0" borderId="42" xfId="0" applyFont="1" applyBorder="1"/>
    <xf numFmtId="2" fontId="4" fillId="0" borderId="5" xfId="0" applyNumberFormat="1" applyFont="1" applyBorder="1" applyAlignment="1">
      <alignment horizontal="center"/>
    </xf>
    <xf numFmtId="2" fontId="0" fillId="0" borderId="43" xfId="0" applyNumberFormat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right"/>
    </xf>
    <xf numFmtId="2" fontId="0" fillId="7" borderId="26" xfId="0" applyNumberFormat="1" applyFill="1" applyBorder="1" applyAlignment="1">
      <alignment vertical="top"/>
    </xf>
    <xf numFmtId="2" fontId="0" fillId="7" borderId="27" xfId="0" applyNumberFormat="1" applyFill="1" applyBorder="1" applyAlignment="1">
      <alignment vertical="top"/>
    </xf>
    <xf numFmtId="2" fontId="0" fillId="7" borderId="28" xfId="0" applyNumberFormat="1" applyFill="1" applyBorder="1" applyAlignment="1">
      <alignment vertical="top"/>
    </xf>
    <xf numFmtId="2" fontId="0" fillId="7" borderId="35" xfId="0" applyNumberFormat="1" applyFill="1" applyBorder="1" applyAlignment="1">
      <alignment vertical="top"/>
    </xf>
    <xf numFmtId="0" fontId="16" fillId="2" borderId="28" xfId="0" applyFont="1" applyFill="1" applyBorder="1" applyAlignment="1">
      <alignment wrapText="1"/>
    </xf>
    <xf numFmtId="2" fontId="4" fillId="2" borderId="6" xfId="0" applyNumberFormat="1" applyFont="1" applyFill="1" applyBorder="1" applyAlignment="1">
      <alignment vertical="center"/>
    </xf>
    <xf numFmtId="2" fontId="4" fillId="12" borderId="6" xfId="0" applyNumberFormat="1" applyFont="1" applyFill="1" applyBorder="1" applyAlignment="1">
      <alignment vertical="center"/>
    </xf>
    <xf numFmtId="2" fontId="4" fillId="2" borderId="6" xfId="0" applyNumberFormat="1" applyFont="1" applyFill="1" applyBorder="1" applyAlignment="1" applyProtection="1">
      <alignment vertical="center"/>
      <protection locked="0"/>
    </xf>
    <xf numFmtId="0" fontId="18" fillId="10" borderId="19" xfId="0" applyFont="1" applyFill="1" applyBorder="1" applyAlignment="1">
      <alignment horizontal="center" vertical="center"/>
    </xf>
    <xf numFmtId="0" fontId="18" fillId="10" borderId="20" xfId="0" applyFont="1" applyFill="1" applyBorder="1" applyAlignment="1">
      <alignment horizontal="center" vertical="center"/>
    </xf>
    <xf numFmtId="0" fontId="18" fillId="10" borderId="21" xfId="0" applyFont="1" applyFill="1" applyBorder="1" applyAlignment="1">
      <alignment horizontal="center" vertical="center"/>
    </xf>
    <xf numFmtId="0" fontId="18" fillId="9" borderId="1" xfId="0" applyFont="1" applyFill="1" applyBorder="1" applyAlignment="1">
      <alignment horizontal="center" vertical="center"/>
    </xf>
    <xf numFmtId="0" fontId="18" fillId="9" borderId="2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14" fontId="8" fillId="0" borderId="0" xfId="0" applyNumberFormat="1" applyFont="1" applyAlignment="1">
      <alignment horizontal="left" vertical="center"/>
    </xf>
    <xf numFmtId="0" fontId="4" fillId="2" borderId="0" xfId="0" applyFont="1" applyFill="1" applyAlignment="1">
      <alignment horizontal="left" vertical="center" wrapText="1"/>
    </xf>
    <xf numFmtId="0" fontId="0" fillId="10" borderId="6" xfId="0" applyFill="1" applyBorder="1" applyAlignment="1">
      <alignment horizontal="center" vertical="center"/>
    </xf>
    <xf numFmtId="0" fontId="32" fillId="11" borderId="0" xfId="0" applyFont="1" applyFill="1" applyAlignment="1">
      <alignment horizontal="left" vertical="center"/>
    </xf>
    <xf numFmtId="14" fontId="4" fillId="2" borderId="0" xfId="0" applyNumberFormat="1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</cellXfs>
  <cellStyles count="3">
    <cellStyle name="Hyperlinkki" xfId="2" builtinId="8"/>
    <cellStyle name="Normaali" xfId="0" builtinId="0"/>
    <cellStyle name="Prosenttia" xfId="1" builtinId="5"/>
  </cellStyles>
  <dxfs count="21">
    <dxf>
      <fill>
        <patternFill>
          <bgColor theme="0"/>
        </patternFill>
      </fill>
    </dxf>
    <dxf>
      <numFmt numFmtId="165" formatCode="0.00_ ;[Red]\-0.00\ "/>
    </dxf>
    <dxf>
      <font>
        <color theme="0"/>
      </font>
      <numFmt numFmtId="2" formatCode="0.00"/>
    </dxf>
    <dxf>
      <font>
        <color theme="0"/>
      </font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numFmt numFmtId="165" formatCode="0.00_ ;[Red]\-0.00\ "/>
    </dxf>
    <dxf>
      <font>
        <color theme="0"/>
      </font>
      <numFmt numFmtId="2" formatCode="0.00"/>
    </dxf>
    <dxf>
      <font>
        <color theme="0"/>
      </font>
      <fill>
        <patternFill>
          <bgColor theme="1"/>
        </patternFill>
      </fill>
    </dxf>
  </dxfs>
  <tableStyles count="0" defaultTableStyle="TableStyleMedium2" defaultPivotStyle="PivotStyleLight16"/>
  <colors>
    <mruColors>
      <color rgb="FFFAF8A4"/>
      <color rgb="FFEFCF92"/>
      <color rgb="FFFFCC00"/>
      <color rgb="FFF4DCB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13" Type="http://schemas.openxmlformats.org/officeDocument/2006/relationships/image" Target="../media/image12.png"/><Relationship Id="rId3" Type="http://schemas.openxmlformats.org/officeDocument/2006/relationships/image" Target="../media/image2.png"/><Relationship Id="rId7" Type="http://schemas.openxmlformats.org/officeDocument/2006/relationships/image" Target="../media/image6.png"/><Relationship Id="rId12" Type="http://schemas.openxmlformats.org/officeDocument/2006/relationships/image" Target="../media/image11.png"/><Relationship Id="rId2" Type="http://schemas.openxmlformats.org/officeDocument/2006/relationships/hyperlink" Target="https://youtu.be/_Vvd2LFgv0E" TargetMode="External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11" Type="http://schemas.openxmlformats.org/officeDocument/2006/relationships/image" Target="../media/image10.png"/><Relationship Id="rId5" Type="http://schemas.openxmlformats.org/officeDocument/2006/relationships/image" Target="../media/image4.png"/><Relationship Id="rId10" Type="http://schemas.openxmlformats.org/officeDocument/2006/relationships/image" Target="../media/image9.png"/><Relationship Id="rId4" Type="http://schemas.openxmlformats.org/officeDocument/2006/relationships/image" Target="../media/image3.png"/><Relationship Id="rId9" Type="http://schemas.openxmlformats.org/officeDocument/2006/relationships/image" Target="../media/image8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jpeg"/><Relationship Id="rId2" Type="http://schemas.openxmlformats.org/officeDocument/2006/relationships/image" Target="../media/image16.png"/><Relationship Id="rId1" Type="http://schemas.openxmlformats.org/officeDocument/2006/relationships/image" Target="../media/image15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jpg"/><Relationship Id="rId2" Type="http://schemas.openxmlformats.org/officeDocument/2006/relationships/image" Target="../media/image18.png"/><Relationship Id="rId1" Type="http://schemas.openxmlformats.org/officeDocument/2006/relationships/image" Target="../media/image16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5.jp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14.jpeg"/><Relationship Id="rId1" Type="http://schemas.openxmlformats.org/officeDocument/2006/relationships/image" Target="../media/image13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14.jpeg"/><Relationship Id="rId1" Type="http://schemas.openxmlformats.org/officeDocument/2006/relationships/image" Target="../media/image13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13.png"/><Relationship Id="rId1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170</xdr:row>
      <xdr:rowOff>161925</xdr:rowOff>
    </xdr:from>
    <xdr:to>
      <xdr:col>3</xdr:col>
      <xdr:colOff>168275</xdr:colOff>
      <xdr:row>179</xdr:row>
      <xdr:rowOff>75393</xdr:rowOff>
    </xdr:to>
    <xdr:pic>
      <xdr:nvPicPr>
        <xdr:cNvPr id="4" name="Kuva 3">
          <a:extLst>
            <a:ext uri="{FF2B5EF4-FFF2-40B4-BE49-F238E27FC236}">
              <a16:creationId xmlns:a16="http://schemas.microsoft.com/office/drawing/2014/main" id="{0FEF667F-1B31-365B-45F4-745C7E049E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31861125"/>
          <a:ext cx="7026275" cy="2961468"/>
        </a:xfrm>
        <a:prstGeom prst="rect">
          <a:avLst/>
        </a:prstGeom>
      </xdr:spPr>
    </xdr:pic>
    <xdr:clientData/>
  </xdr:twoCellAnchor>
  <xdr:twoCellAnchor>
    <xdr:from>
      <xdr:col>5</xdr:col>
      <xdr:colOff>320676</xdr:colOff>
      <xdr:row>2</xdr:row>
      <xdr:rowOff>122576</xdr:rowOff>
    </xdr:from>
    <xdr:to>
      <xdr:col>6</xdr:col>
      <xdr:colOff>19050</xdr:colOff>
      <xdr:row>5</xdr:row>
      <xdr:rowOff>130175</xdr:rowOff>
    </xdr:to>
    <xdr:sp macro="" textlink="">
      <xdr:nvSpPr>
        <xdr:cNvPr id="7" name="Tekstiruutu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1017251" y="636926"/>
          <a:ext cx="2708274" cy="569574"/>
        </a:xfrm>
        <a:prstGeom prst="rect">
          <a:avLst/>
        </a:prstGeom>
        <a:solidFill>
          <a:srgbClr val="FFFF00"/>
        </a:solidFill>
        <a:ln w="9525" cmpd="sng">
          <a:solidFill>
            <a:schemeClr val="accent1"/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i-FI" sz="1200"/>
            <a:t>Katso video, miten taulukko täytetään:</a:t>
          </a:r>
        </a:p>
        <a:p>
          <a:pPr algn="ctr"/>
          <a:r>
            <a:rPr lang="fi-FI" sz="1200" u="sng">
              <a:solidFill>
                <a:schemeClr val="accent1"/>
              </a:solidFill>
            </a:rPr>
            <a:t>&gt;&gt; Linkki videoon</a:t>
          </a:r>
        </a:p>
      </xdr:txBody>
    </xdr:sp>
    <xdr:clientData/>
  </xdr:twoCellAnchor>
  <xdr:twoCellAnchor editAs="oneCell">
    <xdr:from>
      <xdr:col>5</xdr:col>
      <xdr:colOff>955382</xdr:colOff>
      <xdr:row>0</xdr:row>
      <xdr:rowOff>229247</xdr:rowOff>
    </xdr:from>
    <xdr:to>
      <xdr:col>5</xdr:col>
      <xdr:colOff>1905001</xdr:colOff>
      <xdr:row>2</xdr:row>
      <xdr:rowOff>25400</xdr:rowOff>
    </xdr:to>
    <xdr:pic>
      <xdr:nvPicPr>
        <xdr:cNvPr id="20" name="Kuva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51957" y="229247"/>
          <a:ext cx="949619" cy="310503"/>
        </a:xfrm>
        <a:prstGeom prst="rect">
          <a:avLst/>
        </a:prstGeom>
      </xdr:spPr>
    </xdr:pic>
    <xdr:clientData/>
  </xdr:twoCellAnchor>
  <xdr:twoCellAnchor>
    <xdr:from>
      <xdr:col>0</xdr:col>
      <xdr:colOff>59530</xdr:colOff>
      <xdr:row>1</xdr:row>
      <xdr:rowOff>179388</xdr:rowOff>
    </xdr:from>
    <xdr:to>
      <xdr:col>1</xdr:col>
      <xdr:colOff>3552825</xdr:colOff>
      <xdr:row>3</xdr:row>
      <xdr:rowOff>114300</xdr:rowOff>
    </xdr:to>
    <xdr:sp macro="" textlink="">
      <xdr:nvSpPr>
        <xdr:cNvPr id="16" name="Tekstiruutu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59530" y="512763"/>
          <a:ext cx="3607595" cy="2968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lang="fi-FI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Lataa Excel työkirja omalle koneellesi.  </a:t>
          </a:r>
          <a:endParaRPr lang="fi-FI" sz="12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3</xdr:col>
      <xdr:colOff>1258384</xdr:colOff>
      <xdr:row>3</xdr:row>
      <xdr:rowOff>49764</xdr:rowOff>
    </xdr:from>
    <xdr:to>
      <xdr:col>3</xdr:col>
      <xdr:colOff>1639403</xdr:colOff>
      <xdr:row>5</xdr:row>
      <xdr:rowOff>26763</xdr:rowOff>
    </xdr:to>
    <xdr:pic>
      <xdr:nvPicPr>
        <xdr:cNvPr id="49" name="Kuva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297359" y="745089"/>
          <a:ext cx="381019" cy="357999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1</xdr:col>
      <xdr:colOff>198968</xdr:colOff>
      <xdr:row>26</xdr:row>
      <xdr:rowOff>144991</xdr:rowOff>
    </xdr:from>
    <xdr:to>
      <xdr:col>1</xdr:col>
      <xdr:colOff>2888721</xdr:colOff>
      <xdr:row>29</xdr:row>
      <xdr:rowOff>69849</xdr:rowOff>
    </xdr:to>
    <xdr:sp macro="" textlink="">
      <xdr:nvSpPr>
        <xdr:cNvPr id="37" name="Tekstiruutu 36">
          <a:extLst>
            <a:ext uri="{FF2B5EF4-FFF2-40B4-BE49-F238E27FC236}">
              <a16:creationId xmlns:a16="http://schemas.microsoft.com/office/drawing/2014/main" id="{4FD78014-A7B6-49E1-6319-096AE5FF307D}"/>
            </a:ext>
          </a:extLst>
        </xdr:cNvPr>
        <xdr:cNvSpPr txBox="1"/>
      </xdr:nvSpPr>
      <xdr:spPr>
        <a:xfrm>
          <a:off x="318031" y="5383741"/>
          <a:ext cx="2689753" cy="496358"/>
        </a:xfrm>
        <a:prstGeom prst="rect">
          <a:avLst/>
        </a:prstGeom>
        <a:ln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600" b="1"/>
            <a:t>1</a:t>
          </a:r>
          <a:r>
            <a:rPr lang="fi-FI" sz="1600"/>
            <a:t>. Hankkeen yleistiedot.</a:t>
          </a:r>
        </a:p>
      </xdr:txBody>
    </xdr:sp>
    <xdr:clientData/>
  </xdr:twoCellAnchor>
  <xdr:twoCellAnchor>
    <xdr:from>
      <xdr:col>0</xdr:col>
      <xdr:colOff>74083</xdr:colOff>
      <xdr:row>11</xdr:row>
      <xdr:rowOff>53975</xdr:rowOff>
    </xdr:from>
    <xdr:to>
      <xdr:col>3</xdr:col>
      <xdr:colOff>1224643</xdr:colOff>
      <xdr:row>20</xdr:row>
      <xdr:rowOff>30390</xdr:rowOff>
    </xdr:to>
    <xdr:sp macro="" textlink="">
      <xdr:nvSpPr>
        <xdr:cNvPr id="67" name="Tekstiruutu 66">
          <a:extLst>
            <a:ext uri="{FF2B5EF4-FFF2-40B4-BE49-F238E27FC236}">
              <a16:creationId xmlns:a16="http://schemas.microsoft.com/office/drawing/2014/main" id="{9E9DB7FF-7908-43BD-98DF-85D6CFB75309}"/>
            </a:ext>
          </a:extLst>
        </xdr:cNvPr>
        <xdr:cNvSpPr txBox="1"/>
      </xdr:nvSpPr>
      <xdr:spPr>
        <a:xfrm>
          <a:off x="74083" y="2217511"/>
          <a:ext cx="8185453" cy="15684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Tässä työkirjassa on ohjeen lisäksi viisi taulukkoa, jotka koostuvat täytettävistä</a:t>
          </a:r>
          <a:r>
            <a:rPr lang="fi-FI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taulukoista ja niistä johdetuista koonneista, joita voi vain tulostaa tai tallentaa omaksi tiedoksi.</a:t>
          </a:r>
          <a:endParaRPr lang="fi-FI">
            <a:effectLst/>
          </a:endParaRPr>
        </a:p>
        <a:p>
          <a:r>
            <a:rPr lang="fi-FI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Laskentataulukolla voit tehdä </a:t>
          </a:r>
          <a:r>
            <a:rPr lang="fi-FI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kustannusarvion</a:t>
          </a:r>
          <a:r>
            <a:rPr lang="fi-FI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kirjata </a:t>
          </a:r>
          <a:r>
            <a:rPr lang="fi-FI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arvion vastikkeettoman työn laadusta ja määrärästä </a:t>
          </a:r>
          <a:r>
            <a:rPr lang="fi-FI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ja tehdä </a:t>
          </a:r>
          <a:r>
            <a:rPr lang="fi-FI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rakennusselostuksen</a:t>
          </a:r>
          <a:r>
            <a:rPr lang="fi-FI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</a:t>
          </a:r>
        </a:p>
        <a:p>
          <a:r>
            <a:rPr lang="fi-FI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Taulukon alareunaan syntyy näistä tiedoista </a:t>
          </a:r>
          <a:r>
            <a:rPr lang="fi-FI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rahoitussuunnitelma.</a:t>
          </a:r>
          <a:endParaRPr lang="fi-FI" sz="11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fi-FI">
            <a:effectLst/>
          </a:endParaRPr>
        </a:p>
        <a:p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Kustannukset syntyvät rakentamiseen tarvittavista  materiaalien määristä</a:t>
          </a:r>
          <a:r>
            <a:rPr lang="fi-FI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ja hinnoista</a:t>
          </a:r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mahdollisista urakoista</a:t>
          </a:r>
          <a:r>
            <a:rPr lang="fi-FI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ja näihin töihin liittyvistä vastikkeettomasta työstä. </a:t>
          </a:r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Kustannusarvion tekijän tulee olla rakennusalan asiantuntija.</a:t>
          </a:r>
          <a:endParaRPr lang="fi-FI" sz="1100" b="1" baseline="0"/>
        </a:p>
        <a:p>
          <a:endParaRPr lang="fi-FI" sz="11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fi-FI">
            <a:effectLst/>
          </a:endParaRPr>
        </a:p>
        <a:p>
          <a:endParaRPr lang="fi-FI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i-FI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</xdr:txBody>
    </xdr:sp>
    <xdr:clientData/>
  </xdr:twoCellAnchor>
  <xdr:twoCellAnchor>
    <xdr:from>
      <xdr:col>1</xdr:col>
      <xdr:colOff>97367</xdr:colOff>
      <xdr:row>6</xdr:row>
      <xdr:rowOff>75142</xdr:rowOff>
    </xdr:from>
    <xdr:to>
      <xdr:col>1</xdr:col>
      <xdr:colOff>2202499</xdr:colOff>
      <xdr:row>9</xdr:row>
      <xdr:rowOff>171253</xdr:rowOff>
    </xdr:to>
    <xdr:grpSp>
      <xdr:nvGrpSpPr>
        <xdr:cNvPr id="68" name="Ryhmä 67">
          <a:extLst>
            <a:ext uri="{FF2B5EF4-FFF2-40B4-BE49-F238E27FC236}">
              <a16:creationId xmlns:a16="http://schemas.microsoft.com/office/drawing/2014/main" id="{D1A57AB5-D00E-4391-9281-5CC7CDBC4340}"/>
            </a:ext>
          </a:extLst>
        </xdr:cNvPr>
        <xdr:cNvGrpSpPr/>
      </xdr:nvGrpSpPr>
      <xdr:grpSpPr>
        <a:xfrm>
          <a:off x="211667" y="1345142"/>
          <a:ext cx="2105132" cy="661261"/>
          <a:chOff x="290523" y="10233237"/>
          <a:chExt cx="2105132" cy="633745"/>
        </a:xfrm>
      </xdr:grpSpPr>
      <xdr:pic>
        <xdr:nvPicPr>
          <xdr:cNvPr id="70" name="Kuva 69" descr="Kuva, joka sisältää kohteen teksti, kuvakaappaus, Fontti, viiva&#10;&#10;Kuvaus luotu automaattisesti">
            <a:extLst>
              <a:ext uri="{FF2B5EF4-FFF2-40B4-BE49-F238E27FC236}">
                <a16:creationId xmlns:a16="http://schemas.microsoft.com/office/drawing/2014/main" id="{A7B14852-4770-E387-B906-B2F7E7BA3CB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290523" y="10283666"/>
            <a:ext cx="2105132" cy="583316"/>
          </a:xfrm>
          <a:prstGeom prst="rect">
            <a:avLst/>
          </a:prstGeom>
          <a:ln>
            <a:solidFill>
              <a:schemeClr val="accent1"/>
            </a:solidFill>
          </a:ln>
        </xdr:spPr>
      </xdr:pic>
      <xdr:sp macro="" textlink="">
        <xdr:nvSpPr>
          <xdr:cNvPr id="72" name="Ellipsi 71">
            <a:extLst>
              <a:ext uri="{FF2B5EF4-FFF2-40B4-BE49-F238E27FC236}">
                <a16:creationId xmlns:a16="http://schemas.microsoft.com/office/drawing/2014/main" id="{752DF7D1-A67C-4CF7-A7A3-0A8804718213}"/>
              </a:ext>
            </a:extLst>
          </xdr:cNvPr>
          <xdr:cNvSpPr/>
        </xdr:nvSpPr>
        <xdr:spPr>
          <a:xfrm>
            <a:off x="805003" y="10233237"/>
            <a:ext cx="429243" cy="401996"/>
          </a:xfrm>
          <a:prstGeom prst="ellipse">
            <a:avLst/>
          </a:prstGeom>
          <a:noFill/>
          <a:ln w="19050">
            <a:solidFill>
              <a:srgbClr val="FF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i-FI" sz="1100"/>
          </a:p>
        </xdr:txBody>
      </xdr:sp>
    </xdr:grpSp>
    <xdr:clientData/>
  </xdr:twoCellAnchor>
  <xdr:twoCellAnchor>
    <xdr:from>
      <xdr:col>1</xdr:col>
      <xdr:colOff>2298700</xdr:colOff>
      <xdr:row>7</xdr:row>
      <xdr:rowOff>25401</xdr:rowOff>
    </xdr:from>
    <xdr:to>
      <xdr:col>3</xdr:col>
      <xdr:colOff>1104901</xdr:colOff>
      <xdr:row>9</xdr:row>
      <xdr:rowOff>57150</xdr:rowOff>
    </xdr:to>
    <xdr:sp macro="" textlink="">
      <xdr:nvSpPr>
        <xdr:cNvPr id="73" name="Tekstiruutu 72">
          <a:extLst>
            <a:ext uri="{FF2B5EF4-FFF2-40B4-BE49-F238E27FC236}">
              <a16:creationId xmlns:a16="http://schemas.microsoft.com/office/drawing/2014/main" id="{B33149BB-BD32-4A01-9196-A635C14C457E}"/>
            </a:ext>
          </a:extLst>
        </xdr:cNvPr>
        <xdr:cNvSpPr txBox="1"/>
      </xdr:nvSpPr>
      <xdr:spPr>
        <a:xfrm>
          <a:off x="2413000" y="1482726"/>
          <a:ext cx="5730876" cy="393699"/>
        </a:xfrm>
        <a:prstGeom prst="rect">
          <a:avLst/>
        </a:prstGeom>
        <a:ln>
          <a:noFill/>
        </a:ln>
        <a:effectLst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100" b="0"/>
            <a:t>Jos solussa on </a:t>
          </a:r>
          <a:r>
            <a:rPr lang="fi-FI" sz="1100" b="1"/>
            <a:t>punainen kulma</a:t>
          </a:r>
          <a:r>
            <a:rPr lang="fi-FI" sz="1100" b="0"/>
            <a:t>, saat siitä lisää ohjeita </a:t>
          </a:r>
          <a:r>
            <a:rPr lang="fi-FI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viemällä</a:t>
          </a:r>
          <a:r>
            <a:rPr lang="fi-FI" sz="1100" b="0" baseline="0"/>
            <a:t> hiiren osoittimen solun päälle.</a:t>
          </a:r>
          <a:endParaRPr lang="fi-FI" sz="1100" b="0"/>
        </a:p>
      </xdr:txBody>
    </xdr:sp>
    <xdr:clientData/>
  </xdr:twoCellAnchor>
  <xdr:twoCellAnchor editAs="oneCell">
    <xdr:from>
      <xdr:col>1</xdr:col>
      <xdr:colOff>210608</xdr:colOff>
      <xdr:row>7</xdr:row>
      <xdr:rowOff>92075</xdr:rowOff>
    </xdr:from>
    <xdr:to>
      <xdr:col>1</xdr:col>
      <xdr:colOff>426618</xdr:colOff>
      <xdr:row>8</xdr:row>
      <xdr:rowOff>134280</xdr:rowOff>
    </xdr:to>
    <xdr:pic>
      <xdr:nvPicPr>
        <xdr:cNvPr id="74" name="Kuva 73">
          <a:extLst>
            <a:ext uri="{FF2B5EF4-FFF2-40B4-BE49-F238E27FC236}">
              <a16:creationId xmlns:a16="http://schemas.microsoft.com/office/drawing/2014/main" id="{69E0BA7B-91A4-4726-A87B-E68C14EF81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24908" y="1549400"/>
          <a:ext cx="216010" cy="223180"/>
        </a:xfrm>
        <a:prstGeom prst="rect">
          <a:avLst/>
        </a:prstGeom>
      </xdr:spPr>
    </xdr:pic>
    <xdr:clientData/>
  </xdr:twoCellAnchor>
  <xdr:twoCellAnchor editAs="oneCell">
    <xdr:from>
      <xdr:col>1</xdr:col>
      <xdr:colOff>69764</xdr:colOff>
      <xdr:row>147</xdr:row>
      <xdr:rowOff>8356</xdr:rowOff>
    </xdr:from>
    <xdr:to>
      <xdr:col>3</xdr:col>
      <xdr:colOff>44770</xdr:colOff>
      <xdr:row>162</xdr:row>
      <xdr:rowOff>66106</xdr:rowOff>
    </xdr:to>
    <xdr:pic>
      <xdr:nvPicPr>
        <xdr:cNvPr id="77" name="Kuva 76">
          <a:extLst>
            <a:ext uri="{FF2B5EF4-FFF2-40B4-BE49-F238E27FC236}">
              <a16:creationId xmlns:a16="http://schemas.microsoft.com/office/drawing/2014/main" id="{7A2C69F4-A304-C43F-8709-1BA5C0FAE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86397" y="27718330"/>
          <a:ext cx="6904929" cy="2834126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  <xdr:twoCellAnchor>
    <xdr:from>
      <xdr:col>1</xdr:col>
      <xdr:colOff>140590</xdr:colOff>
      <xdr:row>140</xdr:row>
      <xdr:rowOff>180821</xdr:rowOff>
    </xdr:from>
    <xdr:to>
      <xdr:col>1</xdr:col>
      <xdr:colOff>4581356</xdr:colOff>
      <xdr:row>143</xdr:row>
      <xdr:rowOff>74661</xdr:rowOff>
    </xdr:to>
    <xdr:sp macro="" textlink="">
      <xdr:nvSpPr>
        <xdr:cNvPr id="78" name="Tekstiruutu 77">
          <a:extLst>
            <a:ext uri="{FF2B5EF4-FFF2-40B4-BE49-F238E27FC236}">
              <a16:creationId xmlns:a16="http://schemas.microsoft.com/office/drawing/2014/main" id="{4BF6A770-E559-4F4E-AED9-EE66441BB1AA}"/>
            </a:ext>
          </a:extLst>
        </xdr:cNvPr>
        <xdr:cNvSpPr txBox="1"/>
      </xdr:nvSpPr>
      <xdr:spPr>
        <a:xfrm>
          <a:off x="257223" y="26598117"/>
          <a:ext cx="4440766" cy="447845"/>
        </a:xfrm>
        <a:prstGeom prst="rect">
          <a:avLst/>
        </a:prstGeom>
        <a:solidFill>
          <a:srgbClr val="FFFF00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600" b="1"/>
            <a:t>6</a:t>
          </a:r>
          <a:r>
            <a:rPr lang="fi-FI" sz="1600"/>
            <a:t>. Kustannusarvion koonti</a:t>
          </a:r>
        </a:p>
      </xdr:txBody>
    </xdr:sp>
    <xdr:clientData/>
  </xdr:twoCellAnchor>
  <xdr:twoCellAnchor>
    <xdr:from>
      <xdr:col>2</xdr:col>
      <xdr:colOff>1552574</xdr:colOff>
      <xdr:row>74</xdr:row>
      <xdr:rowOff>26532</xdr:rowOff>
    </xdr:from>
    <xdr:to>
      <xdr:col>7</xdr:col>
      <xdr:colOff>0</xdr:colOff>
      <xdr:row>81</xdr:row>
      <xdr:rowOff>155511</xdr:rowOff>
    </xdr:to>
    <xdr:sp macro="" textlink="">
      <xdr:nvSpPr>
        <xdr:cNvPr id="79" name="Tekstiruutu 78">
          <a:extLst>
            <a:ext uri="{FF2B5EF4-FFF2-40B4-BE49-F238E27FC236}">
              <a16:creationId xmlns:a16="http://schemas.microsoft.com/office/drawing/2014/main" id="{B5BFE79B-6125-43F3-9E55-556CB8CF9980}"/>
            </a:ext>
          </a:extLst>
        </xdr:cNvPr>
        <xdr:cNvSpPr txBox="1"/>
      </xdr:nvSpPr>
      <xdr:spPr>
        <a:xfrm>
          <a:off x="6519181" y="14041889"/>
          <a:ext cx="7311508" cy="1421658"/>
        </a:xfrm>
        <a:prstGeom prst="rect">
          <a:avLst/>
        </a:prstGeom>
        <a:ln>
          <a:noFill/>
        </a:ln>
        <a:effectLst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100" b="1" i="0"/>
            <a:t>3. ARVIO</a:t>
          </a:r>
          <a:r>
            <a:rPr lang="fi-FI" sz="1100" b="1" i="0" baseline="0"/>
            <a:t> VASTIKKEETOMAN TYÖN LAADUSTA JA MÄÄRÄSTÄ</a:t>
          </a:r>
          <a:endParaRPr lang="fi-FI" sz="1100" b="1" i="0"/>
        </a:p>
        <a:p>
          <a:r>
            <a:rPr lang="fi-FI" sz="1100" i="0"/>
            <a:t>Kirjoita</a:t>
          </a:r>
          <a:r>
            <a:rPr lang="fi-FI" sz="1100" i="0" baseline="0"/>
            <a:t> mitä vastikkeetonta työtä on aikomus tehdä ja kuinka monta henkilöä siihen osallistuu niihin kohtiin joihin sitä tulee. </a:t>
          </a:r>
        </a:p>
        <a:p>
          <a:endParaRPr lang="fi-FI" sz="1100" i="0" baseline="0"/>
        </a:p>
        <a:p>
          <a:r>
            <a:rPr lang="fi-FI" sz="1100" i="0" baseline="0"/>
            <a:t>Avaa tehtävä työ mahdollisimman tarkasti.</a:t>
          </a:r>
        </a:p>
        <a:p>
          <a:endParaRPr lang="fi-FI" sz="1100" i="0" baseline="0"/>
        </a:p>
        <a:p>
          <a:r>
            <a:rPr lang="fi-FI" sz="1100" i="0" baseline="0"/>
            <a:t>Muista merkitä myös arvio työn ajankohdasta. (kk/vv)</a:t>
          </a:r>
        </a:p>
        <a:p>
          <a:endParaRPr lang="fi-FI" sz="1100" i="1"/>
        </a:p>
      </xdr:txBody>
    </xdr:sp>
    <xdr:clientData/>
  </xdr:twoCellAnchor>
  <xdr:twoCellAnchor>
    <xdr:from>
      <xdr:col>2</xdr:col>
      <xdr:colOff>1575188</xdr:colOff>
      <xdr:row>81</xdr:row>
      <xdr:rowOff>164727</xdr:rowOff>
    </xdr:from>
    <xdr:to>
      <xdr:col>7</xdr:col>
      <xdr:colOff>515247</xdr:colOff>
      <xdr:row>90</xdr:row>
      <xdr:rowOff>64643</xdr:rowOff>
    </xdr:to>
    <xdr:sp macro="" textlink="">
      <xdr:nvSpPr>
        <xdr:cNvPr id="80" name="Tekstiruutu 79">
          <a:extLst>
            <a:ext uri="{FF2B5EF4-FFF2-40B4-BE49-F238E27FC236}">
              <a16:creationId xmlns:a16="http://schemas.microsoft.com/office/drawing/2014/main" id="{5B1DADE8-DDEC-4827-990C-AF160995674E}"/>
            </a:ext>
          </a:extLst>
        </xdr:cNvPr>
        <xdr:cNvSpPr txBox="1"/>
      </xdr:nvSpPr>
      <xdr:spPr>
        <a:xfrm>
          <a:off x="6541795" y="15472763"/>
          <a:ext cx="7804141" cy="1561931"/>
        </a:xfrm>
        <a:prstGeom prst="rect">
          <a:avLst/>
        </a:prstGeom>
        <a:solidFill>
          <a:schemeClr val="bg1"/>
        </a:solidFill>
        <a:ln>
          <a:noFill/>
        </a:ln>
        <a:effectLst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b="1">
              <a:effectLst/>
            </a:rPr>
            <a:t>4. RAKENNUSSELOSTUS</a:t>
          </a:r>
        </a:p>
        <a:p>
          <a:r>
            <a:rPr lang="fi-FI" sz="1100"/>
            <a:t>Rakennusselostus on samassa taulukossa</a:t>
          </a:r>
          <a:r>
            <a:rPr lang="fi-FI" sz="1100" baseline="0"/>
            <a:t> </a:t>
          </a:r>
          <a:r>
            <a:rPr lang="fi-FI" sz="1100"/>
            <a:t>kustannusarviolomakkeen kanssa.</a:t>
          </a:r>
          <a:r>
            <a:rPr lang="fi-FI" sz="1100" baseline="0"/>
            <a:t> Se </a:t>
          </a:r>
          <a:r>
            <a:rPr lang="fi-FI" sz="1100"/>
            <a:t>laaditaan jokaista rakennuskohdetta varten yksilöllisesti.  </a:t>
          </a:r>
        </a:p>
        <a:p>
          <a:endParaRPr lang="fi-FI" sz="1100" b="1" baseline="0"/>
        </a:p>
        <a:p>
          <a:r>
            <a:rPr lang="fi-FI" sz="1100" b="1"/>
            <a:t>Rakennusselostuksessa kuvataan</a:t>
          </a:r>
          <a:r>
            <a:rPr lang="fi-FI" sz="1100" b="1" baseline="0"/>
            <a:t> rakennettavaksi aiottua rakennusta ja rakennushankkeen lopputulosta. Siinä kuvataan esimerkiksi työtavat, rakentamisessa käytettävät </a:t>
          </a:r>
          <a:r>
            <a:rPr lang="fi-FI" sz="1100" b="1"/>
            <a:t>materiaalit, mitat, pintakäsittelyt,</a:t>
          </a:r>
          <a:r>
            <a:rPr lang="fi-FI" sz="1100" b="1" baseline="0"/>
            <a:t> </a:t>
          </a:r>
          <a:r>
            <a:rPr lang="fi-FI" sz="1100" b="1"/>
            <a:t>rakentamistapa, lämmitys-, ilmanvaihto- ja jäähdytysjärjestelmät sekä niiden laitteet ja säätölaitteet.</a:t>
          </a:r>
        </a:p>
        <a:p>
          <a:endParaRPr lang="fi-FI" sz="1100" baseline="0"/>
        </a:p>
        <a:p>
          <a:r>
            <a:rPr lang="fi-FI" sz="1100" baseline="0"/>
            <a:t>Rakennusselostus tehdään niin tarkaksi, että </a:t>
          </a:r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kaikki hankkeen laatija</a:t>
          </a:r>
          <a:r>
            <a:rPr lang="fi-FI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ja rahoittaja</a:t>
          </a:r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ymmärtävät  sisällön ja toteutuksen.</a:t>
          </a:r>
        </a:p>
        <a:p>
          <a:endParaRPr lang="fi-FI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fi-FI" sz="1100"/>
        </a:p>
        <a:p>
          <a:endParaRPr lang="fi-FI" sz="1100"/>
        </a:p>
      </xdr:txBody>
    </xdr:sp>
    <xdr:clientData/>
  </xdr:twoCellAnchor>
  <xdr:twoCellAnchor>
    <xdr:from>
      <xdr:col>3</xdr:col>
      <xdr:colOff>582041</xdr:colOff>
      <xdr:row>140</xdr:row>
      <xdr:rowOff>180821</xdr:rowOff>
    </xdr:from>
    <xdr:to>
      <xdr:col>5</xdr:col>
      <xdr:colOff>1370499</xdr:colOff>
      <xdr:row>143</xdr:row>
      <xdr:rowOff>100061</xdr:rowOff>
    </xdr:to>
    <xdr:sp macro="" textlink="">
      <xdr:nvSpPr>
        <xdr:cNvPr id="92" name="Tekstiruutu 91">
          <a:extLst>
            <a:ext uri="{FF2B5EF4-FFF2-40B4-BE49-F238E27FC236}">
              <a16:creationId xmlns:a16="http://schemas.microsoft.com/office/drawing/2014/main" id="{32E4179B-CC59-40AF-B99A-6F5D20A02578}"/>
            </a:ext>
          </a:extLst>
        </xdr:cNvPr>
        <xdr:cNvSpPr txBox="1"/>
      </xdr:nvSpPr>
      <xdr:spPr>
        <a:xfrm>
          <a:off x="7628597" y="26598117"/>
          <a:ext cx="4442948" cy="473245"/>
        </a:xfrm>
        <a:prstGeom prst="rect">
          <a:avLst/>
        </a:prstGeom>
        <a:solidFill>
          <a:srgbClr val="FFFF00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600" b="1"/>
            <a:t>7</a:t>
          </a:r>
          <a:r>
            <a:rPr lang="fi-FI" sz="1600"/>
            <a:t>. Talkootyön koonti (vastikkeeton työ)</a:t>
          </a:r>
        </a:p>
      </xdr:txBody>
    </xdr:sp>
    <xdr:clientData/>
  </xdr:twoCellAnchor>
  <xdr:twoCellAnchor>
    <xdr:from>
      <xdr:col>1</xdr:col>
      <xdr:colOff>56465</xdr:colOff>
      <xdr:row>74</xdr:row>
      <xdr:rowOff>86991</xdr:rowOff>
    </xdr:from>
    <xdr:to>
      <xdr:col>2</xdr:col>
      <xdr:colOff>771911</xdr:colOff>
      <xdr:row>90</xdr:row>
      <xdr:rowOff>68036</xdr:rowOff>
    </xdr:to>
    <xdr:sp macro="" textlink="">
      <xdr:nvSpPr>
        <xdr:cNvPr id="100" name="Tekstiruutu 99">
          <a:extLst>
            <a:ext uri="{FF2B5EF4-FFF2-40B4-BE49-F238E27FC236}">
              <a16:creationId xmlns:a16="http://schemas.microsoft.com/office/drawing/2014/main" id="{153115C8-0344-4FA7-BA43-63FCE4EF2CA4}"/>
            </a:ext>
          </a:extLst>
        </xdr:cNvPr>
        <xdr:cNvSpPr txBox="1"/>
      </xdr:nvSpPr>
      <xdr:spPr>
        <a:xfrm>
          <a:off x="173098" y="14102348"/>
          <a:ext cx="5565420" cy="2935739"/>
        </a:xfrm>
        <a:prstGeom prst="rect">
          <a:avLst/>
        </a:prstGeom>
        <a:ln>
          <a:noFill/>
        </a:ln>
        <a:effectLst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100" b="1"/>
            <a:t>2. KUSTANNUSARVIO</a:t>
          </a:r>
        </a:p>
        <a:p>
          <a:r>
            <a:rPr lang="fi-FI" sz="1100"/>
            <a:t>Täytä taulukkoa tarvittaviin kohtiin:</a:t>
          </a:r>
        </a:p>
        <a:p>
          <a:r>
            <a:rPr lang="fi-FI" sz="1100" b="1"/>
            <a:t>- Selite </a:t>
          </a:r>
          <a:r>
            <a:rPr lang="fi-FI" sz="1100" b="0"/>
            <a:t>(</a:t>
          </a:r>
          <a:r>
            <a:rPr lang="fi-FI" sz="1100"/>
            <a:t>Kirjoita mistä materiaalista on kyse. Esim. Murske 0-16 mm,</a:t>
          </a:r>
          <a:r>
            <a:rPr lang="fi-FI" sz="1100" baseline="0"/>
            <a:t> </a:t>
          </a:r>
          <a:r>
            <a:rPr lang="fi-FI" sz="1100"/>
            <a:t>Runkopuutavara mitallistettu 58x98 mm)</a:t>
          </a:r>
        </a:p>
        <a:p>
          <a:r>
            <a:rPr lang="fi-FI" sz="1100" b="1"/>
            <a:t>- Määrä</a:t>
          </a:r>
          <a:r>
            <a:rPr lang="fi-FI" sz="1100" b="0" baseline="0"/>
            <a:t> (Kirjoita hankittavan materiaalin määrä</a:t>
          </a:r>
        </a:p>
        <a:p>
          <a:r>
            <a:rPr lang="fi-FI" sz="1100" b="1"/>
            <a:t>- Yksikkö</a:t>
          </a:r>
          <a:r>
            <a:rPr lang="fi-FI" sz="1100"/>
            <a:t> (Valitse avautuvasta valikosta oikea yksikkö) </a:t>
          </a:r>
        </a:p>
        <a:p>
          <a:r>
            <a:rPr lang="fi-FI" sz="1100" b="1"/>
            <a:t>- á hinta €  </a:t>
          </a:r>
          <a:r>
            <a:rPr lang="fi-FI" sz="1100" b="0"/>
            <a:t>(Kirjoita hankittavan</a:t>
          </a:r>
          <a:r>
            <a:rPr lang="fi-FI" sz="1100" b="0" baseline="0"/>
            <a:t> tuotteen á hinta)</a:t>
          </a:r>
        </a:p>
        <a:p>
          <a:r>
            <a:rPr lang="fi-FI" sz="1100" b="0"/>
            <a:t>- Muista merkitä onko</a:t>
          </a:r>
          <a:r>
            <a:rPr lang="fi-FI" sz="1100" b="0" baseline="0"/>
            <a:t> hinnoissa ALV mukana vai ei. Jos käytät viitekustannuksia, niin ne ovat alvittomia.</a:t>
          </a:r>
          <a:endParaRPr lang="fi-FI" sz="1100" b="0"/>
        </a:p>
        <a:p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Jos kohteesta on pyydetty tarjouksia, niin täytä hintavertailun</a:t>
          </a:r>
          <a:r>
            <a:rPr lang="fi-FI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perusteella </a:t>
          </a:r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valitun urakoitsijan antama hinta kohtaan </a:t>
          </a:r>
          <a:r>
            <a:rPr lang="fi-FI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Urakkahinta</a:t>
          </a:r>
          <a:r>
            <a:rPr lang="fi-FI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r>
            <a:rPr lang="fi-FI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Joskus urakkaa</a:t>
          </a:r>
          <a:r>
            <a:rPr lang="fi-FI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ei tarjota vaan urakoitsija tarjoaa työn tuntihinnalla, kirjaa tämä kohtaan </a:t>
          </a:r>
          <a:r>
            <a:rPr lang="fi-FI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Tuntityönä tehdyt tunnit ja tuntiveloitushinta</a:t>
          </a:r>
          <a:r>
            <a:rPr lang="fi-FI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endParaRPr lang="fi-FI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Taulukko laskee materiaalit, urakat/tuntityön</a:t>
          </a:r>
          <a:r>
            <a:rPr lang="fi-FI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ja </a:t>
          </a:r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vastikkeettoman työn arvon</a:t>
          </a:r>
          <a:r>
            <a:rPr lang="fi-FI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sekä tekee niistä </a:t>
          </a:r>
          <a:r>
            <a:rPr lang="fi-FI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rahoitussuunnitelman</a:t>
          </a:r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taulukon</a:t>
          </a:r>
          <a:r>
            <a:rPr lang="fi-FI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alaosaan</a:t>
          </a:r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i-FI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i-FI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i-FI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                                                  </a:t>
          </a:r>
        </a:p>
        <a:p>
          <a:endParaRPr lang="fi-FI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fi-FI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fi-FI" sz="1100"/>
        </a:p>
      </xdr:txBody>
    </xdr:sp>
    <xdr:clientData/>
  </xdr:twoCellAnchor>
  <xdr:twoCellAnchor editAs="oneCell">
    <xdr:from>
      <xdr:col>1</xdr:col>
      <xdr:colOff>54798</xdr:colOff>
      <xdr:row>162</xdr:row>
      <xdr:rowOff>113165</xdr:rowOff>
    </xdr:from>
    <xdr:to>
      <xdr:col>2</xdr:col>
      <xdr:colOff>1124469</xdr:colOff>
      <xdr:row>164</xdr:row>
      <xdr:rowOff>86114</xdr:rowOff>
    </xdr:to>
    <xdr:pic>
      <xdr:nvPicPr>
        <xdr:cNvPr id="105" name="Kuva 104">
          <a:extLst>
            <a:ext uri="{FF2B5EF4-FFF2-40B4-BE49-F238E27FC236}">
              <a16:creationId xmlns:a16="http://schemas.microsoft.com/office/drawing/2014/main" id="{CBB265B7-DB1B-47A2-8A16-3ECA2A904E8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r="32549"/>
        <a:stretch/>
      </xdr:blipFill>
      <xdr:spPr>
        <a:xfrm>
          <a:off x="169098" y="30021665"/>
          <a:ext cx="5917896" cy="334899"/>
        </a:xfrm>
        <a:prstGeom prst="rect">
          <a:avLst/>
        </a:prstGeom>
      </xdr:spPr>
    </xdr:pic>
    <xdr:clientData/>
  </xdr:twoCellAnchor>
  <xdr:twoCellAnchor>
    <xdr:from>
      <xdr:col>1</xdr:col>
      <xdr:colOff>198315</xdr:colOff>
      <xdr:row>43</xdr:row>
      <xdr:rowOff>145306</xdr:rowOff>
    </xdr:from>
    <xdr:to>
      <xdr:col>2</xdr:col>
      <xdr:colOff>663869</xdr:colOff>
      <xdr:row>47</xdr:row>
      <xdr:rowOff>178043</xdr:rowOff>
    </xdr:to>
    <xdr:grpSp>
      <xdr:nvGrpSpPr>
        <xdr:cNvPr id="139" name="Ryhmä 138">
          <a:extLst>
            <a:ext uri="{FF2B5EF4-FFF2-40B4-BE49-F238E27FC236}">
              <a16:creationId xmlns:a16="http://schemas.microsoft.com/office/drawing/2014/main" id="{75357349-FD69-5048-5FFF-116BD453D214}"/>
            </a:ext>
          </a:extLst>
        </xdr:cNvPr>
        <xdr:cNvGrpSpPr/>
      </xdr:nvGrpSpPr>
      <xdr:grpSpPr>
        <a:xfrm>
          <a:off x="312615" y="8400306"/>
          <a:ext cx="5310604" cy="769337"/>
          <a:chOff x="126461" y="8819490"/>
          <a:chExt cx="5328901" cy="750288"/>
        </a:xfrm>
      </xdr:grpSpPr>
      <xdr:sp macro="" textlink="">
        <xdr:nvSpPr>
          <xdr:cNvPr id="112" name="Nuoli: Kaareva ylös 111">
            <a:extLst>
              <a:ext uri="{FF2B5EF4-FFF2-40B4-BE49-F238E27FC236}">
                <a16:creationId xmlns:a16="http://schemas.microsoft.com/office/drawing/2014/main" id="{341CECB3-61F6-89EE-86B6-8032849BA288}"/>
              </a:ext>
            </a:extLst>
          </xdr:cNvPr>
          <xdr:cNvSpPr/>
        </xdr:nvSpPr>
        <xdr:spPr>
          <a:xfrm>
            <a:off x="856140" y="9095481"/>
            <a:ext cx="2412225" cy="440234"/>
          </a:xfrm>
          <a:prstGeom prst="curvedUpArrow">
            <a:avLst/>
          </a:prstGeom>
          <a:solidFill>
            <a:schemeClr val="accent2">
              <a:lumMod val="60000"/>
              <a:lumOff val="40000"/>
            </a:schemeClr>
          </a:solid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i-FI" sz="1100">
              <a:solidFill>
                <a:schemeClr val="tx1"/>
              </a:solidFill>
            </a:endParaRPr>
          </a:p>
        </xdr:txBody>
      </xdr:sp>
      <xdr:pic>
        <xdr:nvPicPr>
          <xdr:cNvPr id="113" name="Kuva 112">
            <a:extLst>
              <a:ext uri="{FF2B5EF4-FFF2-40B4-BE49-F238E27FC236}">
                <a16:creationId xmlns:a16="http://schemas.microsoft.com/office/drawing/2014/main" id="{8C2C12B7-CDF8-4AE4-95D4-8B4EEECC67B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/>
          <a:stretch>
            <a:fillRect/>
          </a:stretch>
        </xdr:blipFill>
        <xdr:spPr>
          <a:xfrm>
            <a:off x="126461" y="8819490"/>
            <a:ext cx="5328901" cy="239743"/>
          </a:xfrm>
          <a:prstGeom prst="rect">
            <a:avLst/>
          </a:prstGeom>
        </xdr:spPr>
      </xdr:pic>
      <xdr:sp macro="" textlink="">
        <xdr:nvSpPr>
          <xdr:cNvPr id="114" name="Nuoli: Kaareva ylös 113">
            <a:extLst>
              <a:ext uri="{FF2B5EF4-FFF2-40B4-BE49-F238E27FC236}">
                <a16:creationId xmlns:a16="http://schemas.microsoft.com/office/drawing/2014/main" id="{874D074F-2573-43ED-A5E5-447AAEBDC4A9}"/>
              </a:ext>
            </a:extLst>
          </xdr:cNvPr>
          <xdr:cNvSpPr/>
        </xdr:nvSpPr>
        <xdr:spPr>
          <a:xfrm>
            <a:off x="657447" y="9087179"/>
            <a:ext cx="3412258" cy="475512"/>
          </a:xfrm>
          <a:prstGeom prst="curvedUpArrow">
            <a:avLst/>
          </a:prstGeom>
          <a:solidFill>
            <a:schemeClr val="accent2">
              <a:lumMod val="60000"/>
              <a:lumOff val="40000"/>
            </a:schemeClr>
          </a:solid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i-FI" sz="1100">
              <a:solidFill>
                <a:schemeClr val="tx1"/>
              </a:solidFill>
            </a:endParaRPr>
          </a:p>
        </xdr:txBody>
      </xdr:sp>
      <xdr:sp macro="" textlink="">
        <xdr:nvSpPr>
          <xdr:cNvPr id="115" name="Nuoli: Kaareva ylös 114">
            <a:extLst>
              <a:ext uri="{FF2B5EF4-FFF2-40B4-BE49-F238E27FC236}">
                <a16:creationId xmlns:a16="http://schemas.microsoft.com/office/drawing/2014/main" id="{6ED459CF-B40E-4AE1-B652-02172CB368CC}"/>
              </a:ext>
            </a:extLst>
          </xdr:cNvPr>
          <xdr:cNvSpPr/>
        </xdr:nvSpPr>
        <xdr:spPr>
          <a:xfrm>
            <a:off x="439889" y="9084866"/>
            <a:ext cx="4419212" cy="484912"/>
          </a:xfrm>
          <a:prstGeom prst="curvedUpArrow">
            <a:avLst/>
          </a:prstGeom>
          <a:solidFill>
            <a:schemeClr val="accent2">
              <a:lumMod val="60000"/>
              <a:lumOff val="40000"/>
            </a:schemeClr>
          </a:solid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i-FI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3</xdr:col>
      <xdr:colOff>580184</xdr:colOff>
      <xdr:row>126</xdr:row>
      <xdr:rowOff>173006</xdr:rowOff>
    </xdr:from>
    <xdr:to>
      <xdr:col>7</xdr:col>
      <xdr:colOff>539151</xdr:colOff>
      <xdr:row>139</xdr:row>
      <xdr:rowOff>140672</xdr:rowOff>
    </xdr:to>
    <xdr:sp macro="" textlink="">
      <xdr:nvSpPr>
        <xdr:cNvPr id="117" name="Tekstiruutu 116">
          <a:extLst>
            <a:ext uri="{FF2B5EF4-FFF2-40B4-BE49-F238E27FC236}">
              <a16:creationId xmlns:a16="http://schemas.microsoft.com/office/drawing/2014/main" id="{48175741-507F-4F42-9D6B-7AB30FE1A8C6}"/>
            </a:ext>
          </a:extLst>
        </xdr:cNvPr>
        <xdr:cNvSpPr txBox="1"/>
      </xdr:nvSpPr>
      <xdr:spPr>
        <a:xfrm>
          <a:off x="7625090" y="23257652"/>
          <a:ext cx="6743283" cy="2402831"/>
        </a:xfrm>
        <a:prstGeom prst="rect">
          <a:avLst/>
        </a:prstGeom>
        <a:ln>
          <a:noFill/>
        </a:ln>
        <a:effectLst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lang="fi-FI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Koontilomakkeet</a:t>
          </a:r>
          <a:r>
            <a:rPr lang="fi-FI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tuovat tiedot</a:t>
          </a:r>
          <a:r>
            <a:rPr lang="fi-FI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Hankkeen tiedot </a:t>
          </a:r>
          <a:r>
            <a:rPr lang="fi-FI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sekä</a:t>
          </a:r>
          <a:r>
            <a:rPr lang="fi-FI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fi-FI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Kustannusarvio | Rakennusselostus </a:t>
          </a:r>
          <a:r>
            <a:rPr lang="fi-FI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välilehdestä.</a:t>
          </a:r>
          <a:endParaRPr lang="fi-FI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fi-FI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Näitä taulukoita ei voi muokata. Ne voi vain tallentaa tai tulostaa.</a:t>
          </a:r>
        </a:p>
        <a:p>
          <a:pPr eaLnBrk="1" fontAlgn="auto" latinLnBrk="0" hangingPunct="1"/>
          <a:endParaRPr lang="fi-FI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i-FI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Jos sinulla on Adobe Acrobat ohjelmisto, voit tallentaa  jokaisen koontitaulukon erikseen valitsemalla </a:t>
          </a:r>
        </a:p>
        <a:p>
          <a:r>
            <a:rPr lang="fi-FI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Tiedosto -&gt; Tallenna Adobe -PDF tiedostona.</a:t>
          </a:r>
        </a:p>
        <a:p>
          <a:endParaRPr lang="fi-FI" sz="1100" b="1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i-FI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Jos sinulla ei ole Adoben ohjelmistoa, niin voit Tallentaa taulukon tulostuksen kautta  .pdf </a:t>
          </a:r>
          <a:r>
            <a:rPr lang="fi-FI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formaattiin seuraavasti</a:t>
          </a:r>
          <a:r>
            <a:rPr lang="fi-FI" sz="11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r>
            <a:rPr lang="fi-FI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Valitse</a:t>
          </a:r>
          <a:r>
            <a:rPr lang="fi-FI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Tiedosto</a:t>
          </a:r>
          <a:r>
            <a:rPr lang="fi-FI" sz="11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-&gt; </a:t>
          </a:r>
          <a:r>
            <a:rPr lang="fi-FI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Tulosta</a:t>
          </a:r>
          <a:r>
            <a:rPr lang="fi-FI" sz="11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-&gt; valitse tulostimeksi </a:t>
          </a:r>
          <a:r>
            <a:rPr lang="fi-FI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Microsoft Print to PDF</a:t>
          </a:r>
          <a:r>
            <a:rPr lang="fi-FI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-&gt; Valitse </a:t>
          </a:r>
          <a:r>
            <a:rPr lang="fi-FI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Tulosta </a:t>
          </a:r>
          <a:r>
            <a:rPr lang="fi-FI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(Tulostusta ei tapahdu, vaan seuravaksi ohjelma kysyy mihin kansioon .pdf tulostus tehdään). -&gt; Valitaan kansio (tai luodaan uusi) ja annetaan tiedostolle nimi.</a:t>
          </a:r>
          <a:endParaRPr lang="fi-FI" b="0">
            <a:effectLst/>
          </a:endParaRPr>
        </a:p>
        <a:p>
          <a:endParaRPr lang="fi-FI" sz="1100" i="1" baseline="0"/>
        </a:p>
        <a:p>
          <a:r>
            <a:rPr lang="fi-FI" sz="1100" i="0"/>
            <a:t>Vie</a:t>
          </a:r>
          <a:r>
            <a:rPr lang="fi-FI" sz="1100" i="0" baseline="0"/>
            <a:t> koontilomakkeista tallennetut .pdf tiedostot Hyrrään liitteiksi.</a:t>
          </a:r>
          <a:endParaRPr lang="fi-FI" sz="1100" i="0"/>
        </a:p>
      </xdr:txBody>
    </xdr:sp>
    <xdr:clientData/>
  </xdr:twoCellAnchor>
  <xdr:twoCellAnchor>
    <xdr:from>
      <xdr:col>1</xdr:col>
      <xdr:colOff>108539</xdr:colOff>
      <xdr:row>169</xdr:row>
      <xdr:rowOff>126753</xdr:rowOff>
    </xdr:from>
    <xdr:to>
      <xdr:col>1</xdr:col>
      <xdr:colOff>4560947</xdr:colOff>
      <xdr:row>170</xdr:row>
      <xdr:rowOff>58263</xdr:rowOff>
    </xdr:to>
    <xdr:sp macro="" textlink="">
      <xdr:nvSpPr>
        <xdr:cNvPr id="119" name="Tekstiruutu 118">
          <a:extLst>
            <a:ext uri="{FF2B5EF4-FFF2-40B4-BE49-F238E27FC236}">
              <a16:creationId xmlns:a16="http://schemas.microsoft.com/office/drawing/2014/main" id="{CAB9B7FB-DB6F-4489-AAFD-47BBCFFE81E1}"/>
            </a:ext>
          </a:extLst>
        </xdr:cNvPr>
        <xdr:cNvSpPr txBox="1"/>
      </xdr:nvSpPr>
      <xdr:spPr>
        <a:xfrm>
          <a:off x="225172" y="31899432"/>
          <a:ext cx="4452408" cy="456357"/>
        </a:xfrm>
        <a:prstGeom prst="rect">
          <a:avLst/>
        </a:prstGeom>
        <a:solidFill>
          <a:srgbClr val="FFFF00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600" b="1"/>
            <a:t>8</a:t>
          </a:r>
          <a:r>
            <a:rPr lang="fi-FI" sz="1600"/>
            <a:t>. Rakennusselostus koonti</a:t>
          </a:r>
        </a:p>
      </xdr:txBody>
    </xdr:sp>
    <xdr:clientData/>
  </xdr:twoCellAnchor>
  <xdr:twoCellAnchor editAs="oneCell">
    <xdr:from>
      <xdr:col>1</xdr:col>
      <xdr:colOff>70260</xdr:colOff>
      <xdr:row>178</xdr:row>
      <xdr:rowOff>179649</xdr:rowOff>
    </xdr:from>
    <xdr:to>
      <xdr:col>3</xdr:col>
      <xdr:colOff>314194</xdr:colOff>
      <xdr:row>180</xdr:row>
      <xdr:rowOff>74433</xdr:rowOff>
    </xdr:to>
    <xdr:pic>
      <xdr:nvPicPr>
        <xdr:cNvPr id="120" name="Kuva 119">
          <a:extLst>
            <a:ext uri="{FF2B5EF4-FFF2-40B4-BE49-F238E27FC236}">
              <a16:creationId xmlns:a16="http://schemas.microsoft.com/office/drawing/2014/main" id="{DD6C2A2D-B85B-41BF-885A-53172D11D5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86893" y="35354113"/>
          <a:ext cx="7173857" cy="322437"/>
        </a:xfrm>
        <a:prstGeom prst="rect">
          <a:avLst/>
        </a:prstGeom>
      </xdr:spPr>
    </xdr:pic>
    <xdr:clientData/>
  </xdr:twoCellAnchor>
  <xdr:twoCellAnchor>
    <xdr:from>
      <xdr:col>1</xdr:col>
      <xdr:colOff>343197</xdr:colOff>
      <xdr:row>95</xdr:row>
      <xdr:rowOff>27204</xdr:rowOff>
    </xdr:from>
    <xdr:to>
      <xdr:col>1</xdr:col>
      <xdr:colOff>2723185</xdr:colOff>
      <xdr:row>97</xdr:row>
      <xdr:rowOff>103403</xdr:rowOff>
    </xdr:to>
    <xdr:sp macro="" textlink="">
      <xdr:nvSpPr>
        <xdr:cNvPr id="123" name="Tekstiruutu 122">
          <a:extLst>
            <a:ext uri="{FF2B5EF4-FFF2-40B4-BE49-F238E27FC236}">
              <a16:creationId xmlns:a16="http://schemas.microsoft.com/office/drawing/2014/main" id="{1E5C1A0F-0941-4432-8F83-83AEF9E4B050}"/>
            </a:ext>
          </a:extLst>
        </xdr:cNvPr>
        <xdr:cNvSpPr txBox="1"/>
      </xdr:nvSpPr>
      <xdr:spPr>
        <a:xfrm>
          <a:off x="459830" y="17920597"/>
          <a:ext cx="2379988" cy="445536"/>
        </a:xfrm>
        <a:prstGeom prst="rect">
          <a:avLst/>
        </a:prstGeom>
        <a:ln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600" b="1"/>
            <a:t>5</a:t>
          </a:r>
          <a:r>
            <a:rPr lang="fi-FI" sz="1600"/>
            <a:t>. Rahoitussuunnitelma</a:t>
          </a:r>
        </a:p>
      </xdr:txBody>
    </xdr:sp>
    <xdr:clientData/>
  </xdr:twoCellAnchor>
  <xdr:twoCellAnchor>
    <xdr:from>
      <xdr:col>2</xdr:col>
      <xdr:colOff>1575188</xdr:colOff>
      <xdr:row>89</xdr:row>
      <xdr:rowOff>45694</xdr:rowOff>
    </xdr:from>
    <xdr:to>
      <xdr:col>7</xdr:col>
      <xdr:colOff>507524</xdr:colOff>
      <xdr:row>97</xdr:row>
      <xdr:rowOff>156952</xdr:rowOff>
    </xdr:to>
    <xdr:sp macro="" textlink="">
      <xdr:nvSpPr>
        <xdr:cNvPr id="129" name="Tekstiruutu 128">
          <a:extLst>
            <a:ext uri="{FF2B5EF4-FFF2-40B4-BE49-F238E27FC236}">
              <a16:creationId xmlns:a16="http://schemas.microsoft.com/office/drawing/2014/main" id="{57DA4932-000B-42FE-8F99-3DC518AC5E6B}"/>
            </a:ext>
          </a:extLst>
        </xdr:cNvPr>
        <xdr:cNvSpPr txBox="1"/>
      </xdr:nvSpPr>
      <xdr:spPr>
        <a:xfrm>
          <a:off x="6541795" y="16831077"/>
          <a:ext cx="7796418" cy="1588605"/>
        </a:xfrm>
        <a:prstGeom prst="rect">
          <a:avLst/>
        </a:prstGeom>
        <a:ln>
          <a:noFill/>
        </a:ln>
        <a:effectLst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100"/>
            <a:t>Kun kustannusarviolomakkeeseen syntyy kustannuksia </a:t>
          </a:r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materiaalit tai talkootyö osioista,</a:t>
          </a:r>
          <a:endParaRPr lang="fi-FI" sz="1100"/>
        </a:p>
        <a:p>
          <a:r>
            <a:rPr lang="fi-FI" sz="1100" b="0" baseline="0"/>
            <a:t>niin</a:t>
          </a:r>
          <a:r>
            <a:rPr lang="fi-FI" sz="1100"/>
            <a:t>  </a:t>
          </a:r>
          <a:r>
            <a:rPr lang="fi-FI" sz="1100" b="1"/>
            <a:t>Rakennusselostus</a:t>
          </a:r>
          <a:r>
            <a:rPr lang="fi-FI" sz="1100"/>
            <a:t> kohtaan tulee teksti </a:t>
          </a:r>
          <a:r>
            <a:rPr lang="fi-FI" sz="1100" b="1">
              <a:solidFill>
                <a:srgbClr val="FF0000"/>
              </a:solidFill>
            </a:rPr>
            <a:t>Kirjoita tähän mitä tehdään</a:t>
          </a:r>
          <a:r>
            <a:rPr lang="fi-FI" sz="1100" b="1"/>
            <a:t>, johon kuvataan rakennustoimenpidettä.</a:t>
          </a:r>
        </a:p>
        <a:p>
          <a:endParaRPr lang="fi-FI" sz="1100"/>
        </a:p>
        <a:p>
          <a:r>
            <a:rPr lang="fi-FI" sz="1100"/>
            <a:t>Jos kustannuksia ei synny, solussa on teksti </a:t>
          </a:r>
          <a:r>
            <a:rPr lang="fi-FI" sz="1100" b="1">
              <a:solidFill>
                <a:srgbClr val="FF0000"/>
              </a:solidFill>
            </a:rPr>
            <a:t>Ei toimenpiteitä</a:t>
          </a:r>
        </a:p>
        <a:p>
          <a:endParaRPr lang="fi-FI" sz="1100"/>
        </a:p>
        <a:p>
          <a:r>
            <a:rPr lang="fi-FI" sz="1100"/>
            <a:t>Rakennuselostuksessa yksilöidään mitä kussakin kohdassa on tarkoitus tehdä. </a:t>
          </a:r>
        </a:p>
        <a:p>
          <a:r>
            <a:rPr lang="fi-FI" sz="1100"/>
            <a:t>Esim.: </a:t>
          </a:r>
          <a:r>
            <a:rPr lang="fi-FI" sz="1100" i="1"/>
            <a:t>Rakennuksen pilarianturat 8 kpl</a:t>
          </a:r>
          <a:r>
            <a:rPr lang="fi-FI" sz="1100" i="1" baseline="0"/>
            <a:t> 400 x 400 laudoitetaan, raudoitetaan harjateräksellä B500B ja valetaan lujuusluokan C20/25 betonilla.</a:t>
          </a:r>
        </a:p>
        <a:p>
          <a:endParaRPr lang="fi-FI" sz="1100" i="1"/>
        </a:p>
      </xdr:txBody>
    </xdr:sp>
    <xdr:clientData/>
  </xdr:twoCellAnchor>
  <xdr:twoCellAnchor>
    <xdr:from>
      <xdr:col>3</xdr:col>
      <xdr:colOff>1238250</xdr:colOff>
      <xdr:row>101</xdr:row>
      <xdr:rowOff>145263</xdr:rowOff>
    </xdr:from>
    <xdr:to>
      <xdr:col>7</xdr:col>
      <xdr:colOff>350801</xdr:colOff>
      <xdr:row>106</xdr:row>
      <xdr:rowOff>107830</xdr:rowOff>
    </xdr:to>
    <xdr:sp macro="" textlink="">
      <xdr:nvSpPr>
        <xdr:cNvPr id="124" name="Tekstiruutu 123">
          <a:extLst>
            <a:ext uri="{FF2B5EF4-FFF2-40B4-BE49-F238E27FC236}">
              <a16:creationId xmlns:a16="http://schemas.microsoft.com/office/drawing/2014/main" id="{B1308228-41A3-4AE2-B96C-4ACD9D533C09}"/>
            </a:ext>
          </a:extLst>
        </xdr:cNvPr>
        <xdr:cNvSpPr txBox="1"/>
      </xdr:nvSpPr>
      <xdr:spPr>
        <a:xfrm>
          <a:off x="8277225" y="18795213"/>
          <a:ext cx="5894351" cy="867442"/>
        </a:xfrm>
        <a:prstGeom prst="rect">
          <a:avLst/>
        </a:prstGeom>
        <a:ln>
          <a:noFill/>
        </a:ln>
        <a:effectLst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100" b="1"/>
            <a:t>5. RAHOITUSSUUNNITELMA</a:t>
          </a:r>
        </a:p>
        <a:p>
          <a:r>
            <a:rPr lang="fi-FI" sz="1100"/>
            <a:t>Taulukko tekee </a:t>
          </a:r>
          <a:r>
            <a:rPr lang="fi-FI" sz="1100" b="1"/>
            <a:t>rahoitussuunnitelman</a:t>
          </a:r>
          <a:r>
            <a:rPr lang="fi-FI" sz="1100"/>
            <a:t> rahoittajan myöntämän</a:t>
          </a:r>
          <a:r>
            <a:rPr lang="fi-FI" sz="1100" baseline="0"/>
            <a:t> tukiprosentin </a:t>
          </a:r>
          <a:r>
            <a:rPr lang="fi-FI" sz="1100"/>
            <a:t>mukaan. </a:t>
          </a:r>
          <a:r>
            <a:rPr lang="fi-FI" sz="1100" b="1"/>
            <a:t>Tarkasta aina rahoittajalta myönnettävän tuen määrä! </a:t>
          </a:r>
          <a:r>
            <a:rPr lang="fi-FI" sz="1100" b="0"/>
            <a:t> Voit muuttaa</a:t>
          </a:r>
          <a:r>
            <a:rPr lang="fi-FI" sz="1100" b="0" baseline="0"/>
            <a:t> sen perusteella taulukkoon tukiprosentit.</a:t>
          </a:r>
          <a:endParaRPr lang="fi-FI" sz="1100" b="1"/>
        </a:p>
      </xdr:txBody>
    </xdr:sp>
    <xdr:clientData/>
  </xdr:twoCellAnchor>
  <xdr:twoCellAnchor>
    <xdr:from>
      <xdr:col>3</xdr:col>
      <xdr:colOff>1209675</xdr:colOff>
      <xdr:row>105</xdr:row>
      <xdr:rowOff>112872</xdr:rowOff>
    </xdr:from>
    <xdr:to>
      <xdr:col>7</xdr:col>
      <xdr:colOff>105656</xdr:colOff>
      <xdr:row>114</xdr:row>
      <xdr:rowOff>92765</xdr:rowOff>
    </xdr:to>
    <xdr:sp macro="" textlink="">
      <xdr:nvSpPr>
        <xdr:cNvPr id="125" name="Tekstiruutu 124">
          <a:extLst>
            <a:ext uri="{FF2B5EF4-FFF2-40B4-BE49-F238E27FC236}">
              <a16:creationId xmlns:a16="http://schemas.microsoft.com/office/drawing/2014/main" id="{F5526516-AB28-4EC5-A181-019FA0DD1FCE}"/>
            </a:ext>
          </a:extLst>
        </xdr:cNvPr>
        <xdr:cNvSpPr txBox="1"/>
      </xdr:nvSpPr>
      <xdr:spPr>
        <a:xfrm>
          <a:off x="8248650" y="19486722"/>
          <a:ext cx="5677781" cy="1608668"/>
        </a:xfrm>
        <a:prstGeom prst="rect">
          <a:avLst/>
        </a:prstGeom>
        <a:ln>
          <a:noFill/>
        </a:ln>
        <a:effectLst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100"/>
            <a:t>Taulukosta</a:t>
          </a:r>
          <a:r>
            <a:rPr lang="fi-FI" sz="1100" baseline="0"/>
            <a:t> näkee miten yksityinen raha jakaantuu talkootyöksi ja yksityiseen rahaan.</a:t>
          </a:r>
        </a:p>
        <a:p>
          <a:r>
            <a:rPr lang="fi-FI" sz="1100" baseline="0"/>
            <a:t>Jos arvioitua vastikkeetonta työtä on enemmän kuin rahoitussuunnitelmassa, solu muuttuu mustaksi. Sinun tulee silloin ottaa yhteyttä rahoittajaan ja keskustella talkootöiden sisällöstä talkootyösuunnitelmassa.</a:t>
          </a:r>
        </a:p>
        <a:p>
          <a:endParaRPr lang="fi-FI" sz="1100" baseline="0"/>
        </a:p>
        <a:p>
          <a:r>
            <a:rPr lang="fi-FI" sz="1100" baseline="0"/>
            <a:t>Taulukosta näkee myös paljonko tarvitaan yksityistä rahaa, jos talkootyötä ei synny riittävästi.</a:t>
          </a:r>
        </a:p>
      </xdr:txBody>
    </xdr:sp>
    <xdr:clientData/>
  </xdr:twoCellAnchor>
  <xdr:twoCellAnchor>
    <xdr:from>
      <xdr:col>1</xdr:col>
      <xdr:colOff>46270</xdr:colOff>
      <xdr:row>129</xdr:row>
      <xdr:rowOff>189652</xdr:rowOff>
    </xdr:from>
    <xdr:to>
      <xdr:col>3</xdr:col>
      <xdr:colOff>269170</xdr:colOff>
      <xdr:row>133</xdr:row>
      <xdr:rowOff>147732</xdr:rowOff>
    </xdr:to>
    <xdr:grpSp>
      <xdr:nvGrpSpPr>
        <xdr:cNvPr id="140" name="Ryhmä 139">
          <a:extLst>
            <a:ext uri="{FF2B5EF4-FFF2-40B4-BE49-F238E27FC236}">
              <a16:creationId xmlns:a16="http://schemas.microsoft.com/office/drawing/2014/main" id="{2C0EDD29-ACF5-B1AE-7105-91ADB12DF861}"/>
            </a:ext>
          </a:extLst>
        </xdr:cNvPr>
        <xdr:cNvGrpSpPr/>
      </xdr:nvGrpSpPr>
      <xdr:grpSpPr>
        <a:xfrm>
          <a:off x="160570" y="24364102"/>
          <a:ext cx="7144400" cy="783580"/>
          <a:chOff x="133739" y="22241846"/>
          <a:chExt cx="7143510" cy="772400"/>
        </a:xfrm>
      </xdr:grpSpPr>
      <xdr:pic>
        <xdr:nvPicPr>
          <xdr:cNvPr id="134" name="Kuva 133">
            <a:extLst>
              <a:ext uri="{FF2B5EF4-FFF2-40B4-BE49-F238E27FC236}">
                <a16:creationId xmlns:a16="http://schemas.microsoft.com/office/drawing/2014/main" id="{353A4A72-3C8B-4D23-B236-71692A73636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/>
          <a:stretch>
            <a:fillRect/>
          </a:stretch>
        </xdr:blipFill>
        <xdr:spPr>
          <a:xfrm>
            <a:off x="133739" y="22241846"/>
            <a:ext cx="7143510" cy="303129"/>
          </a:xfrm>
          <a:prstGeom prst="rect">
            <a:avLst/>
          </a:prstGeom>
        </xdr:spPr>
      </xdr:pic>
      <xdr:sp macro="" textlink="">
        <xdr:nvSpPr>
          <xdr:cNvPr id="135" name="Nuoli: Kaareva ylös 134">
            <a:extLst>
              <a:ext uri="{FF2B5EF4-FFF2-40B4-BE49-F238E27FC236}">
                <a16:creationId xmlns:a16="http://schemas.microsoft.com/office/drawing/2014/main" id="{6DCE019E-D49F-443B-8F96-004653DFCC81}"/>
              </a:ext>
            </a:extLst>
          </xdr:cNvPr>
          <xdr:cNvSpPr/>
        </xdr:nvSpPr>
        <xdr:spPr>
          <a:xfrm>
            <a:off x="1884148" y="22584849"/>
            <a:ext cx="4410590" cy="429397"/>
          </a:xfrm>
          <a:prstGeom prst="curvedUpArrow">
            <a:avLst/>
          </a:prstGeom>
          <a:solidFill>
            <a:schemeClr val="accent2">
              <a:lumMod val="60000"/>
              <a:lumOff val="40000"/>
            </a:schemeClr>
          </a:solid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i-FI" sz="1100">
              <a:solidFill>
                <a:schemeClr val="tx1"/>
              </a:solidFill>
            </a:endParaRPr>
          </a:p>
        </xdr:txBody>
      </xdr:sp>
      <xdr:sp macro="" textlink="">
        <xdr:nvSpPr>
          <xdr:cNvPr id="136" name="Nuoli: Kaareva ylös 135">
            <a:extLst>
              <a:ext uri="{FF2B5EF4-FFF2-40B4-BE49-F238E27FC236}">
                <a16:creationId xmlns:a16="http://schemas.microsoft.com/office/drawing/2014/main" id="{B911A121-9D09-4963-A7AA-587B41749A7A}"/>
              </a:ext>
            </a:extLst>
          </xdr:cNvPr>
          <xdr:cNvSpPr/>
        </xdr:nvSpPr>
        <xdr:spPr>
          <a:xfrm>
            <a:off x="2733674" y="22584849"/>
            <a:ext cx="1561498" cy="285192"/>
          </a:xfrm>
          <a:prstGeom prst="curvedUpArrow">
            <a:avLst/>
          </a:prstGeom>
          <a:solidFill>
            <a:schemeClr val="accent2">
              <a:lumMod val="60000"/>
              <a:lumOff val="40000"/>
            </a:schemeClr>
          </a:solid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i-FI" sz="1100">
              <a:solidFill>
                <a:schemeClr val="tx1"/>
              </a:solidFill>
            </a:endParaRPr>
          </a:p>
        </xdr:txBody>
      </xdr:sp>
      <xdr:sp macro="" textlink="">
        <xdr:nvSpPr>
          <xdr:cNvPr id="137" name="Nuoli: Kaareva ylös 136">
            <a:extLst>
              <a:ext uri="{FF2B5EF4-FFF2-40B4-BE49-F238E27FC236}">
                <a16:creationId xmlns:a16="http://schemas.microsoft.com/office/drawing/2014/main" id="{ADD3729C-1D92-497A-924A-0FAC95A2AF44}"/>
              </a:ext>
            </a:extLst>
          </xdr:cNvPr>
          <xdr:cNvSpPr/>
        </xdr:nvSpPr>
        <xdr:spPr>
          <a:xfrm>
            <a:off x="2324958" y="22584849"/>
            <a:ext cx="2952922" cy="372118"/>
          </a:xfrm>
          <a:prstGeom prst="curvedUpArrow">
            <a:avLst/>
          </a:prstGeom>
          <a:solidFill>
            <a:schemeClr val="accent2">
              <a:lumMod val="60000"/>
              <a:lumOff val="40000"/>
            </a:schemeClr>
          </a:solid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i-FI" sz="1100">
              <a:solidFill>
                <a:schemeClr val="tx1"/>
              </a:solidFill>
            </a:endParaRPr>
          </a:p>
        </xdr:txBody>
      </xdr:sp>
    </xdr:grpSp>
    <xdr:clientData/>
  </xdr:twoCellAnchor>
  <xdr:twoCellAnchor editAs="oneCell">
    <xdr:from>
      <xdr:col>0</xdr:col>
      <xdr:colOff>65152</xdr:colOff>
      <xdr:row>53</xdr:row>
      <xdr:rowOff>28558</xdr:rowOff>
    </xdr:from>
    <xdr:to>
      <xdr:col>7</xdr:col>
      <xdr:colOff>417087</xdr:colOff>
      <xdr:row>71</xdr:row>
      <xdr:rowOff>40465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A494717C-48F0-D0E8-17A3-1537257824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5152" y="10046421"/>
          <a:ext cx="14179798" cy="3317968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  <xdr:twoCellAnchor editAs="oneCell">
    <xdr:from>
      <xdr:col>1</xdr:col>
      <xdr:colOff>410375</xdr:colOff>
      <xdr:row>118</xdr:row>
      <xdr:rowOff>135</xdr:rowOff>
    </xdr:from>
    <xdr:to>
      <xdr:col>1</xdr:col>
      <xdr:colOff>4659679</xdr:colOff>
      <xdr:row>120</xdr:row>
      <xdr:rowOff>821</xdr:rowOff>
    </xdr:to>
    <xdr:pic>
      <xdr:nvPicPr>
        <xdr:cNvPr id="15" name="Kuva 14">
          <a:extLst>
            <a:ext uri="{FF2B5EF4-FFF2-40B4-BE49-F238E27FC236}">
              <a16:creationId xmlns:a16="http://schemas.microsoft.com/office/drawing/2014/main" id="{CBEEBBF2-3E47-4209-932A-1B78554FE39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r="49270"/>
        <a:stretch/>
      </xdr:blipFill>
      <xdr:spPr>
        <a:xfrm>
          <a:off x="527008" y="22140900"/>
          <a:ext cx="4242954" cy="366330"/>
        </a:xfrm>
        <a:prstGeom prst="rect">
          <a:avLst/>
        </a:prstGeom>
      </xdr:spPr>
    </xdr:pic>
    <xdr:clientData/>
  </xdr:twoCellAnchor>
  <xdr:twoCellAnchor editAs="oneCell">
    <xdr:from>
      <xdr:col>3</xdr:col>
      <xdr:colOff>588711</xdr:colOff>
      <xdr:row>147</xdr:row>
      <xdr:rowOff>8356</xdr:rowOff>
    </xdr:from>
    <xdr:to>
      <xdr:col>7</xdr:col>
      <xdr:colOff>268414</xdr:colOff>
      <xdr:row>163</xdr:row>
      <xdr:rowOff>94862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5903B86A-46DC-E9CF-4CB4-AEE95E0588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7635267" y="27718330"/>
          <a:ext cx="6463836" cy="3041200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  <xdr:twoCellAnchor editAs="oneCell">
    <xdr:from>
      <xdr:col>3</xdr:col>
      <xdr:colOff>552323</xdr:colOff>
      <xdr:row>163</xdr:row>
      <xdr:rowOff>107474</xdr:rowOff>
    </xdr:from>
    <xdr:to>
      <xdr:col>7</xdr:col>
      <xdr:colOff>325725</xdr:colOff>
      <xdr:row>165</xdr:row>
      <xdr:rowOff>98194</xdr:rowOff>
    </xdr:to>
    <xdr:pic>
      <xdr:nvPicPr>
        <xdr:cNvPr id="107" name="Kuva 106">
          <a:extLst>
            <a:ext uri="{FF2B5EF4-FFF2-40B4-BE49-F238E27FC236}">
              <a16:creationId xmlns:a16="http://schemas.microsoft.com/office/drawing/2014/main" id="{C1FE1FD6-429A-4DF4-A2C6-2CC1320D311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r="18871"/>
        <a:stretch/>
      </xdr:blipFill>
      <xdr:spPr>
        <a:xfrm>
          <a:off x="7591298" y="30196949"/>
          <a:ext cx="6555202" cy="352670"/>
        </a:xfrm>
        <a:prstGeom prst="rect">
          <a:avLst/>
        </a:prstGeom>
      </xdr:spPr>
    </xdr:pic>
    <xdr:clientData/>
  </xdr:twoCellAnchor>
  <xdr:twoCellAnchor>
    <xdr:from>
      <xdr:col>5</xdr:col>
      <xdr:colOff>2102207</xdr:colOff>
      <xdr:row>163</xdr:row>
      <xdr:rowOff>134227</xdr:rowOff>
    </xdr:from>
    <xdr:to>
      <xdr:col>7</xdr:col>
      <xdr:colOff>189336</xdr:colOff>
      <xdr:row>165</xdr:row>
      <xdr:rowOff>76782</xdr:rowOff>
    </xdr:to>
    <xdr:sp macro="" textlink="">
      <xdr:nvSpPr>
        <xdr:cNvPr id="21" name="Suorakulmio 20">
          <a:extLst>
            <a:ext uri="{FF2B5EF4-FFF2-40B4-BE49-F238E27FC236}">
              <a16:creationId xmlns:a16="http://schemas.microsoft.com/office/drawing/2014/main" id="{34CD5093-A330-9D0E-388E-EB1661148636}"/>
            </a:ext>
          </a:extLst>
        </xdr:cNvPr>
        <xdr:cNvSpPr/>
      </xdr:nvSpPr>
      <xdr:spPr>
        <a:xfrm>
          <a:off x="12798782" y="30223702"/>
          <a:ext cx="1211329" cy="304505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twoCellAnchor>
    <xdr:from>
      <xdr:col>1</xdr:col>
      <xdr:colOff>4067701</xdr:colOff>
      <xdr:row>162</xdr:row>
      <xdr:rowOff>125914</xdr:rowOff>
    </xdr:from>
    <xdr:to>
      <xdr:col>2</xdr:col>
      <xdr:colOff>855049</xdr:colOff>
      <xdr:row>164</xdr:row>
      <xdr:rowOff>84773</xdr:rowOff>
    </xdr:to>
    <xdr:sp macro="" textlink="">
      <xdr:nvSpPr>
        <xdr:cNvPr id="22" name="Suorakulmio 21">
          <a:extLst>
            <a:ext uri="{FF2B5EF4-FFF2-40B4-BE49-F238E27FC236}">
              <a16:creationId xmlns:a16="http://schemas.microsoft.com/office/drawing/2014/main" id="{C61C1199-0570-423D-B560-78BC8E6452D9}"/>
            </a:ext>
          </a:extLst>
        </xdr:cNvPr>
        <xdr:cNvSpPr/>
      </xdr:nvSpPr>
      <xdr:spPr>
        <a:xfrm>
          <a:off x="4182001" y="30034414"/>
          <a:ext cx="1635573" cy="320809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twoCellAnchor>
    <xdr:from>
      <xdr:col>2</xdr:col>
      <xdr:colOff>912674</xdr:colOff>
      <xdr:row>179</xdr:row>
      <xdr:rowOff>23852</xdr:rowOff>
    </xdr:from>
    <xdr:to>
      <xdr:col>3</xdr:col>
      <xdr:colOff>249930</xdr:colOff>
      <xdr:row>180</xdr:row>
      <xdr:rowOff>84552</xdr:rowOff>
    </xdr:to>
    <xdr:sp macro="" textlink="">
      <xdr:nvSpPr>
        <xdr:cNvPr id="23" name="Suorakulmio 22">
          <a:extLst>
            <a:ext uri="{FF2B5EF4-FFF2-40B4-BE49-F238E27FC236}">
              <a16:creationId xmlns:a16="http://schemas.microsoft.com/office/drawing/2014/main" id="{E724F3D4-158B-44A0-8142-1228DAD7D83A}"/>
            </a:ext>
          </a:extLst>
        </xdr:cNvPr>
        <xdr:cNvSpPr/>
      </xdr:nvSpPr>
      <xdr:spPr>
        <a:xfrm>
          <a:off x="5879281" y="35382985"/>
          <a:ext cx="1417205" cy="303684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twoCellAnchor>
    <xdr:from>
      <xdr:col>1</xdr:col>
      <xdr:colOff>2071200</xdr:colOff>
      <xdr:row>118</xdr:row>
      <xdr:rowOff>48213</xdr:rowOff>
    </xdr:from>
    <xdr:to>
      <xdr:col>1</xdr:col>
      <xdr:colOff>4229659</xdr:colOff>
      <xdr:row>119</xdr:row>
      <xdr:rowOff>171287</xdr:rowOff>
    </xdr:to>
    <xdr:sp macro="" textlink="">
      <xdr:nvSpPr>
        <xdr:cNvPr id="24" name="Suorakulmio 23">
          <a:extLst>
            <a:ext uri="{FF2B5EF4-FFF2-40B4-BE49-F238E27FC236}">
              <a16:creationId xmlns:a16="http://schemas.microsoft.com/office/drawing/2014/main" id="{9DE85E15-869E-449D-A60E-BDB80BBC9F1C}"/>
            </a:ext>
          </a:extLst>
        </xdr:cNvPr>
        <xdr:cNvSpPr/>
      </xdr:nvSpPr>
      <xdr:spPr>
        <a:xfrm>
          <a:off x="2187833" y="22188978"/>
          <a:ext cx="2158459" cy="307743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twoCellAnchor editAs="oneCell">
    <xdr:from>
      <xdr:col>1</xdr:col>
      <xdr:colOff>192030</xdr:colOff>
      <xdr:row>30</xdr:row>
      <xdr:rowOff>96208</xdr:rowOff>
    </xdr:from>
    <xdr:to>
      <xdr:col>1</xdr:col>
      <xdr:colOff>3990837</xdr:colOff>
      <xdr:row>43</xdr:row>
      <xdr:rowOff>74055</xdr:rowOff>
    </xdr:to>
    <xdr:pic>
      <xdr:nvPicPr>
        <xdr:cNvPr id="12" name="Kuva 11">
          <a:extLst>
            <a:ext uri="{FF2B5EF4-FFF2-40B4-BE49-F238E27FC236}">
              <a16:creationId xmlns:a16="http://schemas.microsoft.com/office/drawing/2014/main" id="{A5C02719-4B85-86F2-0A43-0C10B11269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308846" y="5829180"/>
          <a:ext cx="3798807" cy="2314167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2000250</xdr:colOff>
      <xdr:row>11</xdr:row>
      <xdr:rowOff>95249</xdr:rowOff>
    </xdr:from>
    <xdr:to>
      <xdr:col>7</xdr:col>
      <xdr:colOff>139247</xdr:colOff>
      <xdr:row>15</xdr:row>
      <xdr:rowOff>124252</xdr:rowOff>
    </xdr:to>
    <xdr:sp macro="" textlink="">
      <xdr:nvSpPr>
        <xdr:cNvPr id="17" name="Tekstiruutu 16">
          <a:extLst>
            <a:ext uri="{FF2B5EF4-FFF2-40B4-BE49-F238E27FC236}">
              <a16:creationId xmlns:a16="http://schemas.microsoft.com/office/drawing/2014/main" id="{2803A1BE-2C88-49D4-8A9B-7BAEA4FB14D1}"/>
            </a:ext>
          </a:extLst>
        </xdr:cNvPr>
        <xdr:cNvSpPr txBox="1"/>
      </xdr:nvSpPr>
      <xdr:spPr>
        <a:xfrm>
          <a:off x="9035143" y="2258785"/>
          <a:ext cx="4915354" cy="7365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100"/>
            <a:t>Jos koontilomakkeissa pitkä teksti menee solun reunan yli, niin valitse valintanauhalta</a:t>
          </a:r>
        </a:p>
        <a:p>
          <a:r>
            <a:rPr lang="fi-FI" sz="1100" b="1"/>
            <a:t>Aloitus</a:t>
          </a:r>
          <a:r>
            <a:rPr lang="fi-FI" sz="1100" b="1" baseline="0"/>
            <a:t> -&gt; Rivitä teksti</a:t>
          </a:r>
          <a:endParaRPr lang="fi-FI" sz="1100" b="1"/>
        </a:p>
      </xdr:txBody>
    </xdr:sp>
    <xdr:clientData/>
  </xdr:twoCellAnchor>
  <xdr:twoCellAnchor>
    <xdr:from>
      <xdr:col>3</xdr:col>
      <xdr:colOff>2038291</xdr:colOff>
      <xdr:row>16</xdr:row>
      <xdr:rowOff>60126</xdr:rowOff>
    </xdr:from>
    <xdr:to>
      <xdr:col>7</xdr:col>
      <xdr:colOff>295235</xdr:colOff>
      <xdr:row>22</xdr:row>
      <xdr:rowOff>136071</xdr:rowOff>
    </xdr:to>
    <xdr:grpSp>
      <xdr:nvGrpSpPr>
        <xdr:cNvPr id="34" name="Ryhmä 33">
          <a:extLst>
            <a:ext uri="{FF2B5EF4-FFF2-40B4-BE49-F238E27FC236}">
              <a16:creationId xmlns:a16="http://schemas.microsoft.com/office/drawing/2014/main" id="{8B8129C0-E6E0-97D6-4B6C-F4CCCB5B101D}"/>
            </a:ext>
          </a:extLst>
        </xdr:cNvPr>
        <xdr:cNvGrpSpPr/>
      </xdr:nvGrpSpPr>
      <xdr:grpSpPr>
        <a:xfrm>
          <a:off x="9074091" y="3184326"/>
          <a:ext cx="5038744" cy="1180845"/>
          <a:chOff x="9127613" y="3192944"/>
          <a:chExt cx="5036476" cy="1134127"/>
        </a:xfrm>
      </xdr:grpSpPr>
      <xdr:pic>
        <xdr:nvPicPr>
          <xdr:cNvPr id="19" name="Kuva 18">
            <a:extLst>
              <a:ext uri="{FF2B5EF4-FFF2-40B4-BE49-F238E27FC236}">
                <a16:creationId xmlns:a16="http://schemas.microsoft.com/office/drawing/2014/main" id="{FA39DA08-F96D-43BB-A527-408946C1926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2"/>
          <a:stretch>
            <a:fillRect/>
          </a:stretch>
        </xdr:blipFill>
        <xdr:spPr>
          <a:xfrm>
            <a:off x="9127613" y="3289253"/>
            <a:ext cx="5036476" cy="1037818"/>
          </a:xfrm>
          <a:prstGeom prst="rect">
            <a:avLst/>
          </a:prstGeom>
          <a:ln>
            <a:solidFill>
              <a:schemeClr val="accent1"/>
            </a:solidFill>
          </a:ln>
        </xdr:spPr>
      </xdr:pic>
      <xdr:sp macro="" textlink="">
        <xdr:nvSpPr>
          <xdr:cNvPr id="31" name="Ellipsi 30">
            <a:extLst>
              <a:ext uri="{FF2B5EF4-FFF2-40B4-BE49-F238E27FC236}">
                <a16:creationId xmlns:a16="http://schemas.microsoft.com/office/drawing/2014/main" id="{76B25199-89B8-414A-AC53-7C542F2F3AE7}"/>
              </a:ext>
            </a:extLst>
          </xdr:cNvPr>
          <xdr:cNvSpPr/>
        </xdr:nvSpPr>
        <xdr:spPr>
          <a:xfrm>
            <a:off x="9561142" y="3192944"/>
            <a:ext cx="593695" cy="415696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i-FI" sz="1100"/>
          </a:p>
        </xdr:txBody>
      </xdr:sp>
      <xdr:sp macro="" textlink="">
        <xdr:nvSpPr>
          <xdr:cNvPr id="32" name="Ellipsi 31">
            <a:extLst>
              <a:ext uri="{FF2B5EF4-FFF2-40B4-BE49-F238E27FC236}">
                <a16:creationId xmlns:a16="http://schemas.microsoft.com/office/drawing/2014/main" id="{E70F0CA1-40C4-47C7-AC09-6EC1AD07FBDA}"/>
              </a:ext>
            </a:extLst>
          </xdr:cNvPr>
          <xdr:cNvSpPr/>
        </xdr:nvSpPr>
        <xdr:spPr>
          <a:xfrm flipH="1">
            <a:off x="13057354" y="3543497"/>
            <a:ext cx="973511" cy="372591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i-FI" sz="1100"/>
          </a:p>
        </xdr:txBody>
      </xdr:sp>
    </xdr:grpSp>
    <xdr:clientData/>
  </xdr:twoCellAnchor>
  <xdr:twoCellAnchor>
    <xdr:from>
      <xdr:col>1</xdr:col>
      <xdr:colOff>4313208</xdr:colOff>
      <xdr:row>30</xdr:row>
      <xdr:rowOff>98845</xdr:rowOff>
    </xdr:from>
    <xdr:to>
      <xdr:col>3</xdr:col>
      <xdr:colOff>1100478</xdr:colOff>
      <xdr:row>35</xdr:row>
      <xdr:rowOff>116764</xdr:rowOff>
    </xdr:to>
    <xdr:sp macro="" textlink="">
      <xdr:nvSpPr>
        <xdr:cNvPr id="36" name="Tekstiruutu 35">
          <a:extLst>
            <a:ext uri="{FF2B5EF4-FFF2-40B4-BE49-F238E27FC236}">
              <a16:creationId xmlns:a16="http://schemas.microsoft.com/office/drawing/2014/main" id="{96F60969-8E05-42A7-9096-E2E10701F9EA}"/>
            </a:ext>
          </a:extLst>
        </xdr:cNvPr>
        <xdr:cNvSpPr txBox="1"/>
      </xdr:nvSpPr>
      <xdr:spPr>
        <a:xfrm>
          <a:off x="4430024" y="5831817"/>
          <a:ext cx="3715360" cy="91650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100"/>
            <a:t>Aloita taulukon täyttäminen tästä välilehdestä.</a:t>
          </a:r>
        </a:p>
        <a:p>
          <a:r>
            <a:rPr lang="fi-FI" sz="1100"/>
            <a:t>Tähän tulevat tiedot siirtyvät suoraan koontilomakkeisiin</a:t>
          </a:r>
        </a:p>
      </xdr:txBody>
    </xdr:sp>
    <xdr:clientData/>
  </xdr:twoCellAnchor>
  <xdr:twoCellAnchor>
    <xdr:from>
      <xdr:col>1</xdr:col>
      <xdr:colOff>504264</xdr:colOff>
      <xdr:row>43</xdr:row>
      <xdr:rowOff>163258</xdr:rowOff>
    </xdr:from>
    <xdr:to>
      <xdr:col>1</xdr:col>
      <xdr:colOff>1248655</xdr:colOff>
      <xdr:row>45</xdr:row>
      <xdr:rowOff>16007</xdr:rowOff>
    </xdr:to>
    <xdr:sp macro="" textlink="">
      <xdr:nvSpPr>
        <xdr:cNvPr id="28" name="Suorakulmio 27">
          <a:extLst>
            <a:ext uri="{FF2B5EF4-FFF2-40B4-BE49-F238E27FC236}">
              <a16:creationId xmlns:a16="http://schemas.microsoft.com/office/drawing/2014/main" id="{59E1F20D-1D29-40AA-B34F-5B6483929C28}"/>
            </a:ext>
          </a:extLst>
        </xdr:cNvPr>
        <xdr:cNvSpPr/>
      </xdr:nvSpPr>
      <xdr:spPr>
        <a:xfrm>
          <a:off x="620325" y="8251504"/>
          <a:ext cx="744391" cy="212938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twoCellAnchor>
    <xdr:from>
      <xdr:col>1</xdr:col>
      <xdr:colOff>1484371</xdr:colOff>
      <xdr:row>62</xdr:row>
      <xdr:rowOff>78048</xdr:rowOff>
    </xdr:from>
    <xdr:to>
      <xdr:col>2</xdr:col>
      <xdr:colOff>511806</xdr:colOff>
      <xdr:row>64</xdr:row>
      <xdr:rowOff>157039</xdr:rowOff>
    </xdr:to>
    <xdr:sp macro="" textlink="">
      <xdr:nvSpPr>
        <xdr:cNvPr id="45" name="Tekstiruutu 44">
          <a:extLst>
            <a:ext uri="{FF2B5EF4-FFF2-40B4-BE49-F238E27FC236}">
              <a16:creationId xmlns:a16="http://schemas.microsoft.com/office/drawing/2014/main" id="{61B0347D-17A6-49F3-BEBB-7175740FC1E2}"/>
            </a:ext>
          </a:extLst>
        </xdr:cNvPr>
        <xdr:cNvSpPr txBox="1"/>
      </xdr:nvSpPr>
      <xdr:spPr>
        <a:xfrm>
          <a:off x="1601004" y="11857946"/>
          <a:ext cx="3877409" cy="448328"/>
        </a:xfrm>
        <a:prstGeom prst="rect">
          <a:avLst/>
        </a:prstGeom>
        <a:ln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600" b="1"/>
            <a:t>2</a:t>
          </a:r>
          <a:r>
            <a:rPr lang="fi-FI" sz="1600"/>
            <a:t>. Kustannusarvio</a:t>
          </a:r>
          <a:r>
            <a:rPr lang="fi-FI" sz="1600" baseline="0"/>
            <a:t> ja rahoitussuunnitelma</a:t>
          </a:r>
          <a:endParaRPr lang="fi-FI" sz="1600"/>
        </a:p>
      </xdr:txBody>
    </xdr:sp>
    <xdr:clientData/>
  </xdr:twoCellAnchor>
  <xdr:twoCellAnchor>
    <xdr:from>
      <xdr:col>2</xdr:col>
      <xdr:colOff>1854501</xdr:colOff>
      <xdr:row>62</xdr:row>
      <xdr:rowOff>78048</xdr:rowOff>
    </xdr:from>
    <xdr:to>
      <xdr:col>3</xdr:col>
      <xdr:colOff>2401383</xdr:colOff>
      <xdr:row>65</xdr:row>
      <xdr:rowOff>181299</xdr:rowOff>
    </xdr:to>
    <xdr:sp macro="" textlink="">
      <xdr:nvSpPr>
        <xdr:cNvPr id="47" name="Tekstiruutu 46">
          <a:extLst>
            <a:ext uri="{FF2B5EF4-FFF2-40B4-BE49-F238E27FC236}">
              <a16:creationId xmlns:a16="http://schemas.microsoft.com/office/drawing/2014/main" id="{637E514F-039C-4616-8363-8C7996F5DF38}"/>
            </a:ext>
          </a:extLst>
        </xdr:cNvPr>
        <xdr:cNvSpPr txBox="1"/>
      </xdr:nvSpPr>
      <xdr:spPr>
        <a:xfrm>
          <a:off x="6821108" y="11857946"/>
          <a:ext cx="2626831" cy="676695"/>
        </a:xfrm>
        <a:prstGeom prst="rect">
          <a:avLst/>
        </a:prstGeom>
        <a:ln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600" b="1"/>
            <a:t>3</a:t>
          </a:r>
          <a:r>
            <a:rPr lang="fi-FI" sz="1600"/>
            <a:t>. Arvio vastikeettoman työn </a:t>
          </a:r>
        </a:p>
        <a:p>
          <a:r>
            <a:rPr lang="fi-FI" sz="1600"/>
            <a:t>laadusta ja määrästä</a:t>
          </a:r>
        </a:p>
      </xdr:txBody>
    </xdr:sp>
    <xdr:clientData/>
  </xdr:twoCellAnchor>
  <xdr:twoCellAnchor>
    <xdr:from>
      <xdr:col>4</xdr:col>
      <xdr:colOff>1125134</xdr:colOff>
      <xdr:row>62</xdr:row>
      <xdr:rowOff>78048</xdr:rowOff>
    </xdr:from>
    <xdr:to>
      <xdr:col>5</xdr:col>
      <xdr:colOff>2248502</xdr:colOff>
      <xdr:row>64</xdr:row>
      <xdr:rowOff>152330</xdr:rowOff>
    </xdr:to>
    <xdr:sp macro="" textlink="">
      <xdr:nvSpPr>
        <xdr:cNvPr id="57" name="Tekstiruutu 56">
          <a:extLst>
            <a:ext uri="{FF2B5EF4-FFF2-40B4-BE49-F238E27FC236}">
              <a16:creationId xmlns:a16="http://schemas.microsoft.com/office/drawing/2014/main" id="{33F43D77-F96E-4E51-8FA0-AFA838DC685E}"/>
            </a:ext>
          </a:extLst>
        </xdr:cNvPr>
        <xdr:cNvSpPr txBox="1"/>
      </xdr:nvSpPr>
      <xdr:spPr>
        <a:xfrm>
          <a:off x="10591818" y="11857946"/>
          <a:ext cx="2357730" cy="443619"/>
        </a:xfrm>
        <a:prstGeom prst="rect">
          <a:avLst/>
        </a:prstGeom>
        <a:ln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600" b="1"/>
            <a:t>4</a:t>
          </a:r>
          <a:r>
            <a:rPr lang="fi-FI" sz="1600"/>
            <a:t>. Rakennusselostus</a:t>
          </a:r>
        </a:p>
      </xdr:txBody>
    </xdr:sp>
    <xdr:clientData/>
  </xdr:twoCellAnchor>
  <xdr:twoCellAnchor editAs="oneCell">
    <xdr:from>
      <xdr:col>0</xdr:col>
      <xdr:colOff>63500</xdr:colOff>
      <xdr:row>71</xdr:row>
      <xdr:rowOff>84667</xdr:rowOff>
    </xdr:from>
    <xdr:to>
      <xdr:col>3</xdr:col>
      <xdr:colOff>187842</xdr:colOff>
      <xdr:row>73</xdr:row>
      <xdr:rowOff>46126</xdr:rowOff>
    </xdr:to>
    <xdr:pic>
      <xdr:nvPicPr>
        <xdr:cNvPr id="40" name="Kuva 39">
          <a:extLst>
            <a:ext uri="{FF2B5EF4-FFF2-40B4-BE49-F238E27FC236}">
              <a16:creationId xmlns:a16="http://schemas.microsoft.com/office/drawing/2014/main" id="{14A2F66A-FC2F-45FE-89F9-B6AA30C84C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3500" y="13239750"/>
          <a:ext cx="7162259" cy="321293"/>
        </a:xfrm>
        <a:prstGeom prst="rect">
          <a:avLst/>
        </a:prstGeom>
      </xdr:spPr>
    </xdr:pic>
    <xdr:clientData/>
  </xdr:twoCellAnchor>
  <xdr:twoCellAnchor>
    <xdr:from>
      <xdr:col>1</xdr:col>
      <xdr:colOff>1361321</xdr:colOff>
      <xdr:row>71</xdr:row>
      <xdr:rowOff>121830</xdr:rowOff>
    </xdr:from>
    <xdr:to>
      <xdr:col>1</xdr:col>
      <xdr:colOff>3189767</xdr:colOff>
      <xdr:row>73</xdr:row>
      <xdr:rowOff>22047</xdr:rowOff>
    </xdr:to>
    <xdr:sp macro="" textlink="">
      <xdr:nvSpPr>
        <xdr:cNvPr id="25" name="Suorakulmio 24">
          <a:extLst>
            <a:ext uri="{FF2B5EF4-FFF2-40B4-BE49-F238E27FC236}">
              <a16:creationId xmlns:a16="http://schemas.microsoft.com/office/drawing/2014/main" id="{3F332D68-320E-4BC3-BD13-783425C2DAB0}"/>
            </a:ext>
          </a:extLst>
        </xdr:cNvPr>
        <xdr:cNvSpPr/>
      </xdr:nvSpPr>
      <xdr:spPr>
        <a:xfrm>
          <a:off x="1477615" y="13445754"/>
          <a:ext cx="1828446" cy="265712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oneCellAnchor>
    <xdr:from>
      <xdr:col>1</xdr:col>
      <xdr:colOff>83327</xdr:colOff>
      <xdr:row>125</xdr:row>
      <xdr:rowOff>179355</xdr:rowOff>
    </xdr:from>
    <xdr:ext cx="6972947" cy="436786"/>
    <xdr:sp macro="" textlink="">
      <xdr:nvSpPr>
        <xdr:cNvPr id="41" name="Tekstiruutu 40">
          <a:extLst>
            <a:ext uri="{FF2B5EF4-FFF2-40B4-BE49-F238E27FC236}">
              <a16:creationId xmlns:a16="http://schemas.microsoft.com/office/drawing/2014/main" id="{6D5E9969-62D8-2ED1-0118-4887819F2C47}"/>
            </a:ext>
          </a:extLst>
        </xdr:cNvPr>
        <xdr:cNvSpPr txBox="1"/>
      </xdr:nvSpPr>
      <xdr:spPr>
        <a:xfrm>
          <a:off x="199960" y="23680835"/>
          <a:ext cx="6972947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fi-FI" sz="1100"/>
            <a:t>Koontilomakkeisiin siirtyy tiedot hankkeen tiedot, </a:t>
          </a:r>
          <a:r>
            <a:rPr lang="fi-FI" sz="1100" b="1"/>
            <a:t>Kustannusarvio | Rakennusselostus </a:t>
          </a:r>
          <a:r>
            <a:rPr lang="fi-FI" sz="1100"/>
            <a:t>lomakkeen tiedoilla ja näitä koontilomakkeita ei voi muokata.</a:t>
          </a:r>
        </a:p>
      </xdr:txBody>
    </xdr:sp>
    <xdr:clientData/>
  </xdr:oneCellAnchor>
  <xdr:twoCellAnchor editAs="oneCell">
    <xdr:from>
      <xdr:col>1</xdr:col>
      <xdr:colOff>215900</xdr:colOff>
      <xdr:row>101</xdr:row>
      <xdr:rowOff>120650</xdr:rowOff>
    </xdr:from>
    <xdr:to>
      <xdr:col>3</xdr:col>
      <xdr:colOff>1095815</xdr:colOff>
      <xdr:row>117</xdr:row>
      <xdr:rowOff>57150</xdr:rowOff>
    </xdr:to>
    <xdr:pic>
      <xdr:nvPicPr>
        <xdr:cNvPr id="5" name="Kuva 4">
          <a:extLst>
            <a:ext uri="{FF2B5EF4-FFF2-40B4-BE49-F238E27FC236}">
              <a16:creationId xmlns:a16="http://schemas.microsoft.com/office/drawing/2014/main" id="{CAA4D657-7986-73CA-72D4-D8B83FF709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330200" y="18770600"/>
          <a:ext cx="7804590" cy="2832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56113</xdr:colOff>
      <xdr:row>2</xdr:row>
      <xdr:rowOff>89958</xdr:rowOff>
    </xdr:from>
    <xdr:to>
      <xdr:col>16</xdr:col>
      <xdr:colOff>2104190</xdr:colOff>
      <xdr:row>3</xdr:row>
      <xdr:rowOff>143008</xdr:rowOff>
    </xdr:to>
    <xdr:pic>
      <xdr:nvPicPr>
        <xdr:cNvPr id="9" name="Kuva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38738" y="407458"/>
          <a:ext cx="2492577" cy="337742"/>
        </a:xfrm>
        <a:prstGeom prst="rect">
          <a:avLst/>
        </a:prstGeom>
      </xdr:spPr>
    </xdr:pic>
    <xdr:clientData/>
  </xdr:twoCellAnchor>
  <xdr:twoCellAnchor editAs="oneCell">
    <xdr:from>
      <xdr:col>1</xdr:col>
      <xdr:colOff>2259</xdr:colOff>
      <xdr:row>1</xdr:row>
      <xdr:rowOff>57155</xdr:rowOff>
    </xdr:from>
    <xdr:to>
      <xdr:col>1</xdr:col>
      <xdr:colOff>3379032</xdr:colOff>
      <xdr:row>4</xdr:row>
      <xdr:rowOff>363898</xdr:rowOff>
    </xdr:to>
    <xdr:pic>
      <xdr:nvPicPr>
        <xdr:cNvPr id="6" name="Kuva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84" y="142880"/>
          <a:ext cx="3376773" cy="1002068"/>
        </a:xfrm>
        <a:prstGeom prst="rect">
          <a:avLst/>
        </a:prstGeom>
      </xdr:spPr>
    </xdr:pic>
    <xdr:clientData/>
  </xdr:twoCellAnchor>
  <xdr:twoCellAnchor editAs="oneCell">
    <xdr:from>
      <xdr:col>12</xdr:col>
      <xdr:colOff>241689</xdr:colOff>
      <xdr:row>1</xdr:row>
      <xdr:rowOff>216959</xdr:rowOff>
    </xdr:from>
    <xdr:to>
      <xdr:col>14</xdr:col>
      <xdr:colOff>427491</xdr:colOff>
      <xdr:row>3</xdr:row>
      <xdr:rowOff>121816</xdr:rowOff>
    </xdr:to>
    <xdr:pic>
      <xdr:nvPicPr>
        <xdr:cNvPr id="10" name="Kuva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60022" y="301626"/>
          <a:ext cx="1530944" cy="41603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9688</xdr:colOff>
      <xdr:row>2</xdr:row>
      <xdr:rowOff>87382</xdr:rowOff>
    </xdr:from>
    <xdr:to>
      <xdr:col>1</xdr:col>
      <xdr:colOff>3379644</xdr:colOff>
      <xdr:row>9</xdr:row>
      <xdr:rowOff>125895</xdr:rowOff>
    </xdr:to>
    <xdr:pic>
      <xdr:nvPicPr>
        <xdr:cNvPr id="4" name="Kuva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413" y="420757"/>
          <a:ext cx="3369956" cy="1210088"/>
        </a:xfrm>
        <a:prstGeom prst="rect">
          <a:avLst/>
        </a:prstGeom>
      </xdr:spPr>
    </xdr:pic>
    <xdr:clientData/>
  </xdr:twoCellAnchor>
  <xdr:twoCellAnchor editAs="oneCell">
    <xdr:from>
      <xdr:col>6</xdr:col>
      <xdr:colOff>657225</xdr:colOff>
      <xdr:row>1</xdr:row>
      <xdr:rowOff>9525</xdr:rowOff>
    </xdr:from>
    <xdr:to>
      <xdr:col>8</xdr:col>
      <xdr:colOff>514415</xdr:colOff>
      <xdr:row>3</xdr:row>
      <xdr:rowOff>6373</xdr:rowOff>
    </xdr:to>
    <xdr:pic>
      <xdr:nvPicPr>
        <xdr:cNvPr id="5" name="Kuva 4">
          <a:extLst>
            <a:ext uri="{FF2B5EF4-FFF2-40B4-BE49-F238E27FC236}">
              <a16:creationId xmlns:a16="http://schemas.microsoft.com/office/drawing/2014/main" id="{32AD271B-1429-37E5-C83C-E264D1556A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77200" y="76200"/>
          <a:ext cx="1266890" cy="447698"/>
        </a:xfrm>
        <a:prstGeom prst="rect">
          <a:avLst/>
        </a:prstGeom>
      </xdr:spPr>
    </xdr:pic>
    <xdr:clientData/>
  </xdr:twoCellAnchor>
  <xdr:twoCellAnchor editAs="oneCell">
    <xdr:from>
      <xdr:col>7</xdr:col>
      <xdr:colOff>57150</xdr:colOff>
      <xdr:row>3</xdr:row>
      <xdr:rowOff>87957</xdr:rowOff>
    </xdr:from>
    <xdr:to>
      <xdr:col>9</xdr:col>
      <xdr:colOff>511175</xdr:colOff>
      <xdr:row>5</xdr:row>
      <xdr:rowOff>635</xdr:rowOff>
    </xdr:to>
    <xdr:pic>
      <xdr:nvPicPr>
        <xdr:cNvPr id="7" name="Kuva 6">
          <a:extLst>
            <a:ext uri="{FF2B5EF4-FFF2-40B4-BE49-F238E27FC236}">
              <a16:creationId xmlns:a16="http://schemas.microsoft.com/office/drawing/2014/main" id="{D576A3CE-2E73-5973-8984-63FA62615A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72450" y="602307"/>
          <a:ext cx="1882775" cy="27145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781051</xdr:colOff>
      <xdr:row>5</xdr:row>
      <xdr:rowOff>396876</xdr:rowOff>
    </xdr:from>
    <xdr:to>
      <xdr:col>6</xdr:col>
      <xdr:colOff>4429125</xdr:colOff>
      <xdr:row>5</xdr:row>
      <xdr:rowOff>581025</xdr:rowOff>
    </xdr:to>
    <xdr:sp macro="" textlink="">
      <xdr:nvSpPr>
        <xdr:cNvPr id="2" name="Tekstiruutu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6829426" y="1444626"/>
          <a:ext cx="3648074" cy="1841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900">
              <a:solidFill>
                <a:srgbClr val="FF0000"/>
              </a:solidFill>
              <a:latin typeface="+mn-lt"/>
              <a:ea typeface="Inter" panose="02000503000000020004" pitchFamily="2" charset="0"/>
            </a:rPr>
            <a:t>Jos teksti menee reunan yli, niin valitse ylävalikosta: Aloitus -&gt; Rivitä teksti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1391954</xdr:colOff>
      <xdr:row>12</xdr:row>
      <xdr:rowOff>143296</xdr:rowOff>
    </xdr:from>
    <xdr:to>
      <xdr:col>1</xdr:col>
      <xdr:colOff>3331988</xdr:colOff>
      <xdr:row>13</xdr:row>
      <xdr:rowOff>305492</xdr:rowOff>
    </xdr:to>
    <xdr:pic>
      <xdr:nvPicPr>
        <xdr:cNvPr id="4" name="Kuva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8154" y="2105446"/>
          <a:ext cx="1940034" cy="324121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12</xdr:row>
      <xdr:rowOff>85725</xdr:rowOff>
    </xdr:from>
    <xdr:to>
      <xdr:col>1</xdr:col>
      <xdr:colOff>1296813</xdr:colOff>
      <xdr:row>14</xdr:row>
      <xdr:rowOff>20490</xdr:rowOff>
    </xdr:to>
    <xdr:pic>
      <xdr:nvPicPr>
        <xdr:cNvPr id="5" name="Kuva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2047875"/>
          <a:ext cx="1211088" cy="430065"/>
        </a:xfrm>
        <a:prstGeom prst="rect">
          <a:avLst/>
        </a:prstGeom>
      </xdr:spPr>
    </xdr:pic>
    <xdr:clientData/>
  </xdr:twoCellAnchor>
  <xdr:twoCellAnchor>
    <xdr:from>
      <xdr:col>3</xdr:col>
      <xdr:colOff>4163702</xdr:colOff>
      <xdr:row>13</xdr:row>
      <xdr:rowOff>55904</xdr:rowOff>
    </xdr:from>
    <xdr:to>
      <xdr:col>3</xdr:col>
      <xdr:colOff>8154677</xdr:colOff>
      <xdr:row>13</xdr:row>
      <xdr:rowOff>284503</xdr:rowOff>
    </xdr:to>
    <xdr:sp macro="" textlink="">
      <xdr:nvSpPr>
        <xdr:cNvPr id="2" name="Tekstiruutu 1">
          <a:extLst>
            <a:ext uri="{FF2B5EF4-FFF2-40B4-BE49-F238E27FC236}">
              <a16:creationId xmlns:a16="http://schemas.microsoft.com/office/drawing/2014/main" id="{7E101432-55F7-C4ED-011A-B9FCC9712E62}"/>
            </a:ext>
          </a:extLst>
        </xdr:cNvPr>
        <xdr:cNvSpPr txBox="1"/>
      </xdr:nvSpPr>
      <xdr:spPr>
        <a:xfrm>
          <a:off x="8516716" y="2210156"/>
          <a:ext cx="3990975" cy="2285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900">
              <a:solidFill>
                <a:schemeClr val="bg1"/>
              </a:solidFill>
            </a:rPr>
            <a:t>Jos teksti menee solun reunan yli, niin valitse ylävalikosta: Aloitus -&gt; Rivitä teksti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– 2022 -te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5" Type="http://schemas.openxmlformats.org/officeDocument/2006/relationships/comments" Target="../comments3.xml"/><Relationship Id="rId4" Type="http://schemas.openxmlformats.org/officeDocument/2006/relationships/vmlDrawing" Target="../drawings/vmlDrawing5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5" Type="http://schemas.openxmlformats.org/officeDocument/2006/relationships/comments" Target="../comments4.xml"/><Relationship Id="rId4" Type="http://schemas.openxmlformats.org/officeDocument/2006/relationships/vmlDrawing" Target="../drawings/vmlDrawing7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ADE78-893E-44A5-A51D-D5D5EFA44B18}">
  <sheetPr codeName="Taul2">
    <tabColor rgb="FFFF0000"/>
    <pageSetUpPr fitToPage="1"/>
  </sheetPr>
  <dimension ref="A1:O276"/>
  <sheetViews>
    <sheetView showGridLines="0" topLeftCell="A97" zoomScaleNormal="100" zoomScaleSheetLayoutView="64" workbookViewId="0">
      <selection activeCell="D118" sqref="D118"/>
    </sheetView>
  </sheetViews>
  <sheetFormatPr defaultRowHeight="14.5" x14ac:dyDescent="0.35"/>
  <cols>
    <col min="1" max="1" width="1.6328125" customWidth="1"/>
    <col min="2" max="2" width="69.36328125" customWidth="1"/>
    <col min="3" max="3" width="29.7265625" customWidth="1"/>
    <col min="4" max="4" width="34.6328125" customWidth="1"/>
    <col min="5" max="5" width="17.7265625" customWidth="1"/>
    <col min="6" max="6" width="43.08984375" customWidth="1"/>
    <col min="7" max="7" width="1.6328125" customWidth="1"/>
  </cols>
  <sheetData>
    <row r="1" spans="1:8" ht="26.5" thickBot="1" x14ac:dyDescent="0.65">
      <c r="A1" s="164"/>
      <c r="B1" s="165" t="s">
        <v>221</v>
      </c>
      <c r="H1" s="12"/>
    </row>
    <row r="2" spans="1:8" x14ac:dyDescent="0.35">
      <c r="H2" s="12"/>
    </row>
    <row r="3" spans="1:8" x14ac:dyDescent="0.35">
      <c r="H3" s="12"/>
    </row>
    <row r="4" spans="1:8" x14ac:dyDescent="0.35">
      <c r="H4" s="12"/>
    </row>
    <row r="5" spans="1:8" ht="15.5" x14ac:dyDescent="0.35">
      <c r="B5" s="127" t="s">
        <v>201</v>
      </c>
      <c r="H5" s="12"/>
    </row>
    <row r="6" spans="1:8" x14ac:dyDescent="0.35">
      <c r="H6" s="12"/>
    </row>
    <row r="7" spans="1:8" ht="15.5" x14ac:dyDescent="0.35">
      <c r="B7" s="111"/>
      <c r="H7" s="12"/>
    </row>
    <row r="8" spans="1:8" x14ac:dyDescent="0.35">
      <c r="H8" s="12"/>
    </row>
    <row r="9" spans="1:8" x14ac:dyDescent="0.35">
      <c r="H9" s="12"/>
    </row>
    <row r="10" spans="1:8" x14ac:dyDescent="0.35">
      <c r="H10" s="12"/>
    </row>
    <row r="11" spans="1:8" x14ac:dyDescent="0.35">
      <c r="H11" s="12"/>
    </row>
    <row r="12" spans="1:8" x14ac:dyDescent="0.35">
      <c r="H12" s="12"/>
    </row>
    <row r="13" spans="1:8" x14ac:dyDescent="0.35">
      <c r="H13" s="12"/>
    </row>
    <row r="14" spans="1:8" x14ac:dyDescent="0.35">
      <c r="H14" s="12"/>
    </row>
    <row r="15" spans="1:8" x14ac:dyDescent="0.35">
      <c r="H15" s="12"/>
    </row>
    <row r="16" spans="1:8" x14ac:dyDescent="0.35">
      <c r="H16" s="12"/>
    </row>
    <row r="17" spans="1:8" x14ac:dyDescent="0.35">
      <c r="H17" s="12"/>
    </row>
    <row r="18" spans="1:8" x14ac:dyDescent="0.35">
      <c r="H18" s="12"/>
    </row>
    <row r="19" spans="1:8" x14ac:dyDescent="0.35">
      <c r="H19" s="12"/>
    </row>
    <row r="20" spans="1:8" x14ac:dyDescent="0.35">
      <c r="H20" s="12"/>
    </row>
    <row r="21" spans="1:8" x14ac:dyDescent="0.35">
      <c r="H21" s="12"/>
    </row>
    <row r="22" spans="1:8" x14ac:dyDescent="0.35">
      <c r="H22" s="12"/>
    </row>
    <row r="23" spans="1:8" x14ac:dyDescent="0.35">
      <c r="H23" s="12"/>
    </row>
    <row r="24" spans="1:8" ht="15" thickBot="1" x14ac:dyDescent="0.4">
      <c r="B24" s="299"/>
      <c r="H24" s="12"/>
    </row>
    <row r="25" spans="1:8" ht="26.5" thickBot="1" x14ac:dyDescent="0.65">
      <c r="A25" s="166"/>
      <c r="B25" s="266" t="s">
        <v>220</v>
      </c>
      <c r="C25" s="166"/>
      <c r="D25" s="166"/>
      <c r="E25" s="166"/>
      <c r="F25" s="166"/>
      <c r="G25" s="166"/>
      <c r="H25" s="113"/>
    </row>
    <row r="26" spans="1:8" x14ac:dyDescent="0.35">
      <c r="H26" s="12"/>
    </row>
    <row r="27" spans="1:8" x14ac:dyDescent="0.35">
      <c r="H27" s="12"/>
    </row>
    <row r="28" spans="1:8" x14ac:dyDescent="0.35">
      <c r="H28" s="12"/>
    </row>
    <row r="29" spans="1:8" x14ac:dyDescent="0.35">
      <c r="H29" s="12"/>
    </row>
    <row r="30" spans="1:8" x14ac:dyDescent="0.35">
      <c r="H30" s="12"/>
    </row>
    <row r="31" spans="1:8" x14ac:dyDescent="0.35">
      <c r="H31" s="12"/>
    </row>
    <row r="32" spans="1:8" x14ac:dyDescent="0.35">
      <c r="H32" s="12"/>
    </row>
    <row r="33" spans="8:8" x14ac:dyDescent="0.35">
      <c r="H33" s="12"/>
    </row>
    <row r="34" spans="8:8" x14ac:dyDescent="0.35">
      <c r="H34" s="12"/>
    </row>
    <row r="35" spans="8:8" x14ac:dyDescent="0.35">
      <c r="H35" s="12"/>
    </row>
    <row r="36" spans="8:8" x14ac:dyDescent="0.35">
      <c r="H36" s="12"/>
    </row>
    <row r="37" spans="8:8" x14ac:dyDescent="0.35">
      <c r="H37" s="12"/>
    </row>
    <row r="38" spans="8:8" x14ac:dyDescent="0.35">
      <c r="H38" s="12"/>
    </row>
    <row r="39" spans="8:8" x14ac:dyDescent="0.35">
      <c r="H39" s="12"/>
    </row>
    <row r="40" spans="8:8" x14ac:dyDescent="0.35">
      <c r="H40" s="12"/>
    </row>
    <row r="41" spans="8:8" x14ac:dyDescent="0.35">
      <c r="H41" s="12"/>
    </row>
    <row r="42" spans="8:8" x14ac:dyDescent="0.35">
      <c r="H42" s="12"/>
    </row>
    <row r="43" spans="8:8" x14ac:dyDescent="0.35">
      <c r="H43" s="12"/>
    </row>
    <row r="44" spans="8:8" x14ac:dyDescent="0.35">
      <c r="H44" s="12"/>
    </row>
    <row r="45" spans="8:8" x14ac:dyDescent="0.35">
      <c r="H45" s="12"/>
    </row>
    <row r="46" spans="8:8" x14ac:dyDescent="0.35">
      <c r="H46" s="12"/>
    </row>
    <row r="47" spans="8:8" x14ac:dyDescent="0.35">
      <c r="H47" s="12"/>
    </row>
    <row r="48" spans="8:8" x14ac:dyDescent="0.35">
      <c r="H48" s="12"/>
    </row>
    <row r="49" spans="2:8" x14ac:dyDescent="0.35">
      <c r="H49" s="12"/>
    </row>
    <row r="50" spans="2:8" x14ac:dyDescent="0.35">
      <c r="H50" s="12"/>
    </row>
    <row r="51" spans="2:8" x14ac:dyDescent="0.35">
      <c r="H51" s="12"/>
    </row>
    <row r="52" spans="2:8" x14ac:dyDescent="0.35">
      <c r="B52" s="112" t="s">
        <v>222</v>
      </c>
      <c r="H52" s="12"/>
    </row>
    <row r="53" spans="2:8" x14ac:dyDescent="0.35">
      <c r="H53" s="12"/>
    </row>
    <row r="54" spans="2:8" x14ac:dyDescent="0.35">
      <c r="H54" s="12"/>
    </row>
    <row r="55" spans="2:8" x14ac:dyDescent="0.35">
      <c r="H55" s="12"/>
    </row>
    <row r="56" spans="2:8" x14ac:dyDescent="0.35">
      <c r="H56" s="12"/>
    </row>
    <row r="57" spans="2:8" x14ac:dyDescent="0.35">
      <c r="H57" s="12"/>
    </row>
    <row r="58" spans="2:8" x14ac:dyDescent="0.35">
      <c r="H58" s="12"/>
    </row>
    <row r="59" spans="2:8" x14ac:dyDescent="0.35">
      <c r="H59" s="12"/>
    </row>
    <row r="60" spans="2:8" x14ac:dyDescent="0.35">
      <c r="H60" s="12"/>
    </row>
    <row r="61" spans="2:8" x14ac:dyDescent="0.35">
      <c r="H61" s="12"/>
    </row>
    <row r="62" spans="2:8" x14ac:dyDescent="0.35">
      <c r="H62" s="12"/>
    </row>
    <row r="63" spans="2:8" x14ac:dyDescent="0.35">
      <c r="H63" s="12"/>
    </row>
    <row r="64" spans="2:8" x14ac:dyDescent="0.35">
      <c r="H64" s="12"/>
    </row>
    <row r="65" spans="2:8" ht="15.5" x14ac:dyDescent="0.35">
      <c r="B65" s="114"/>
      <c r="H65" s="12"/>
    </row>
    <row r="66" spans="2:8" x14ac:dyDescent="0.35">
      <c r="H66" s="12"/>
    </row>
    <row r="67" spans="2:8" x14ac:dyDescent="0.35">
      <c r="H67" s="12"/>
    </row>
    <row r="68" spans="2:8" x14ac:dyDescent="0.35">
      <c r="H68" s="12"/>
    </row>
    <row r="69" spans="2:8" x14ac:dyDescent="0.35">
      <c r="H69" s="12"/>
    </row>
    <row r="70" spans="2:8" x14ac:dyDescent="0.35">
      <c r="H70" s="12"/>
    </row>
    <row r="71" spans="2:8" x14ac:dyDescent="0.35">
      <c r="H71" s="12"/>
    </row>
    <row r="72" spans="2:8" x14ac:dyDescent="0.35">
      <c r="H72" s="12"/>
    </row>
    <row r="73" spans="2:8" x14ac:dyDescent="0.35">
      <c r="H73" s="12"/>
    </row>
    <row r="74" spans="2:8" x14ac:dyDescent="0.35">
      <c r="H74" s="12"/>
    </row>
    <row r="75" spans="2:8" x14ac:dyDescent="0.35">
      <c r="H75" s="12"/>
    </row>
    <row r="76" spans="2:8" x14ac:dyDescent="0.35">
      <c r="H76" s="12"/>
    </row>
    <row r="77" spans="2:8" x14ac:dyDescent="0.35">
      <c r="H77" s="12"/>
    </row>
    <row r="78" spans="2:8" x14ac:dyDescent="0.35">
      <c r="H78" s="12"/>
    </row>
    <row r="79" spans="2:8" x14ac:dyDescent="0.35">
      <c r="H79" s="12"/>
    </row>
    <row r="80" spans="2:8" x14ac:dyDescent="0.35">
      <c r="H80" s="12"/>
    </row>
    <row r="81" spans="8:8" x14ac:dyDescent="0.35">
      <c r="H81" s="12"/>
    </row>
    <row r="82" spans="8:8" x14ac:dyDescent="0.35">
      <c r="H82" s="12"/>
    </row>
    <row r="83" spans="8:8" x14ac:dyDescent="0.35">
      <c r="H83" s="12"/>
    </row>
    <row r="84" spans="8:8" x14ac:dyDescent="0.35">
      <c r="H84" s="12"/>
    </row>
    <row r="85" spans="8:8" x14ac:dyDescent="0.35">
      <c r="H85" s="12"/>
    </row>
    <row r="86" spans="8:8" x14ac:dyDescent="0.35">
      <c r="H86" s="12"/>
    </row>
    <row r="87" spans="8:8" x14ac:dyDescent="0.35">
      <c r="H87" s="12"/>
    </row>
    <row r="88" spans="8:8" x14ac:dyDescent="0.35">
      <c r="H88" s="12"/>
    </row>
    <row r="89" spans="8:8" x14ac:dyDescent="0.35">
      <c r="H89" s="12"/>
    </row>
    <row r="90" spans="8:8" x14ac:dyDescent="0.35">
      <c r="H90" s="12"/>
    </row>
    <row r="91" spans="8:8" x14ac:dyDescent="0.35">
      <c r="H91" s="12"/>
    </row>
    <row r="92" spans="8:8" x14ac:dyDescent="0.35">
      <c r="H92" s="12"/>
    </row>
    <row r="93" spans="8:8" x14ac:dyDescent="0.35">
      <c r="H93" s="12"/>
    </row>
    <row r="94" spans="8:8" x14ac:dyDescent="0.35">
      <c r="H94" s="12"/>
    </row>
    <row r="95" spans="8:8" x14ac:dyDescent="0.35">
      <c r="H95" s="12"/>
    </row>
    <row r="96" spans="8:8" x14ac:dyDescent="0.35">
      <c r="H96" s="12"/>
    </row>
    <row r="97" spans="8:8" x14ac:dyDescent="0.35">
      <c r="H97" s="12"/>
    </row>
    <row r="98" spans="8:8" x14ac:dyDescent="0.35">
      <c r="H98" s="12"/>
    </row>
    <row r="99" spans="8:8" x14ac:dyDescent="0.35">
      <c r="H99" s="12"/>
    </row>
    <row r="100" spans="8:8" x14ac:dyDescent="0.35">
      <c r="H100" s="12"/>
    </row>
    <row r="101" spans="8:8" x14ac:dyDescent="0.35">
      <c r="H101" s="12"/>
    </row>
    <row r="102" spans="8:8" x14ac:dyDescent="0.35">
      <c r="H102" s="12"/>
    </row>
    <row r="103" spans="8:8" x14ac:dyDescent="0.35">
      <c r="H103" s="12"/>
    </row>
    <row r="104" spans="8:8" x14ac:dyDescent="0.35">
      <c r="H104" s="12"/>
    </row>
    <row r="105" spans="8:8" x14ac:dyDescent="0.35">
      <c r="H105" s="12"/>
    </row>
    <row r="106" spans="8:8" x14ac:dyDescent="0.35">
      <c r="H106" s="12"/>
    </row>
    <row r="107" spans="8:8" x14ac:dyDescent="0.35">
      <c r="H107" s="12"/>
    </row>
    <row r="108" spans="8:8" x14ac:dyDescent="0.35">
      <c r="H108" s="12"/>
    </row>
    <row r="109" spans="8:8" x14ac:dyDescent="0.35">
      <c r="H109" s="12"/>
    </row>
    <row r="110" spans="8:8" x14ac:dyDescent="0.35">
      <c r="H110" s="12"/>
    </row>
    <row r="111" spans="8:8" x14ac:dyDescent="0.35">
      <c r="H111" s="12"/>
    </row>
    <row r="112" spans="8:8" x14ac:dyDescent="0.35">
      <c r="H112" s="12"/>
    </row>
    <row r="113" spans="1:8" x14ac:dyDescent="0.35">
      <c r="H113" s="12"/>
    </row>
    <row r="114" spans="1:8" x14ac:dyDescent="0.35">
      <c r="H114" s="12"/>
    </row>
    <row r="115" spans="1:8" x14ac:dyDescent="0.35">
      <c r="H115" s="12"/>
    </row>
    <row r="116" spans="1:8" x14ac:dyDescent="0.35">
      <c r="H116" s="12"/>
    </row>
    <row r="117" spans="1:8" x14ac:dyDescent="0.35">
      <c r="H117" s="12"/>
    </row>
    <row r="118" spans="1:8" x14ac:dyDescent="0.35">
      <c r="H118" s="12"/>
    </row>
    <row r="119" spans="1:8" x14ac:dyDescent="0.35">
      <c r="H119" s="12"/>
    </row>
    <row r="120" spans="1:8" x14ac:dyDescent="0.35">
      <c r="H120" s="12"/>
    </row>
    <row r="121" spans="1:8" x14ac:dyDescent="0.35">
      <c r="H121" s="12"/>
    </row>
    <row r="122" spans="1:8" x14ac:dyDescent="0.35">
      <c r="H122" s="12"/>
    </row>
    <row r="123" spans="1:8" ht="20" customHeight="1" x14ac:dyDescent="0.35">
      <c r="A123" s="77"/>
      <c r="B123" s="167" t="s">
        <v>182</v>
      </c>
      <c r="C123" s="115"/>
      <c r="D123" s="115"/>
      <c r="E123" s="115"/>
      <c r="F123" s="115"/>
      <c r="G123" s="115"/>
      <c r="H123" s="281"/>
    </row>
    <row r="124" spans="1:8" x14ac:dyDescent="0.35">
      <c r="H124" s="12"/>
    </row>
    <row r="125" spans="1:8" x14ac:dyDescent="0.35">
      <c r="H125" s="12"/>
    </row>
    <row r="126" spans="1:8" x14ac:dyDescent="0.35">
      <c r="H126" s="12"/>
    </row>
    <row r="127" spans="1:8" x14ac:dyDescent="0.35">
      <c r="H127" s="12"/>
    </row>
    <row r="128" spans="1:8" x14ac:dyDescent="0.35">
      <c r="H128" s="12"/>
    </row>
    <row r="129" spans="8:8" x14ac:dyDescent="0.35">
      <c r="H129" s="12"/>
    </row>
    <row r="130" spans="8:8" ht="21.5" customHeight="1" x14ac:dyDescent="0.35">
      <c r="H130" s="12"/>
    </row>
    <row r="131" spans="8:8" x14ac:dyDescent="0.35">
      <c r="H131" s="12"/>
    </row>
    <row r="132" spans="8:8" x14ac:dyDescent="0.35">
      <c r="H132" s="12"/>
    </row>
    <row r="133" spans="8:8" x14ac:dyDescent="0.35">
      <c r="H133" s="12"/>
    </row>
    <row r="134" spans="8:8" x14ac:dyDescent="0.35">
      <c r="H134" s="12"/>
    </row>
    <row r="135" spans="8:8" x14ac:dyDescent="0.35">
      <c r="H135" s="12"/>
    </row>
    <row r="136" spans="8:8" x14ac:dyDescent="0.35">
      <c r="H136" s="12"/>
    </row>
    <row r="137" spans="8:8" x14ac:dyDescent="0.35">
      <c r="H137" s="12"/>
    </row>
    <row r="138" spans="8:8" x14ac:dyDescent="0.35">
      <c r="H138" s="12"/>
    </row>
    <row r="139" spans="8:8" x14ac:dyDescent="0.35">
      <c r="H139" s="12"/>
    </row>
    <row r="140" spans="8:8" ht="19" customHeight="1" x14ac:dyDescent="0.35">
      <c r="H140" s="12"/>
    </row>
    <row r="141" spans="8:8" x14ac:dyDescent="0.35">
      <c r="H141" s="12"/>
    </row>
    <row r="142" spans="8:8" x14ac:dyDescent="0.35">
      <c r="H142" s="12"/>
    </row>
    <row r="143" spans="8:8" x14ac:dyDescent="0.35">
      <c r="H143" s="12"/>
    </row>
    <row r="144" spans="8:8" x14ac:dyDescent="0.35">
      <c r="H144" s="12"/>
    </row>
    <row r="145" spans="8:8" x14ac:dyDescent="0.35">
      <c r="H145" s="12"/>
    </row>
    <row r="146" spans="8:8" x14ac:dyDescent="0.35">
      <c r="H146" s="12"/>
    </row>
    <row r="147" spans="8:8" x14ac:dyDescent="0.35">
      <c r="H147" s="12"/>
    </row>
    <row r="148" spans="8:8" x14ac:dyDescent="0.35">
      <c r="H148" s="12"/>
    </row>
    <row r="149" spans="8:8" x14ac:dyDescent="0.35">
      <c r="H149" s="12"/>
    </row>
    <row r="150" spans="8:8" x14ac:dyDescent="0.35">
      <c r="H150" s="12"/>
    </row>
    <row r="151" spans="8:8" x14ac:dyDescent="0.35">
      <c r="H151" s="12"/>
    </row>
    <row r="152" spans="8:8" x14ac:dyDescent="0.35">
      <c r="H152" s="12"/>
    </row>
    <row r="153" spans="8:8" x14ac:dyDescent="0.35">
      <c r="H153" s="12"/>
    </row>
    <row r="154" spans="8:8" x14ac:dyDescent="0.35">
      <c r="H154" s="12"/>
    </row>
    <row r="155" spans="8:8" x14ac:dyDescent="0.35">
      <c r="H155" s="12"/>
    </row>
    <row r="156" spans="8:8" x14ac:dyDescent="0.35">
      <c r="H156" s="12"/>
    </row>
    <row r="157" spans="8:8" x14ac:dyDescent="0.35">
      <c r="H157" s="12"/>
    </row>
    <row r="158" spans="8:8" x14ac:dyDescent="0.35">
      <c r="H158" s="12"/>
    </row>
    <row r="159" spans="8:8" x14ac:dyDescent="0.35">
      <c r="H159" s="12"/>
    </row>
    <row r="160" spans="8:8" x14ac:dyDescent="0.35">
      <c r="H160" s="12"/>
    </row>
    <row r="161" spans="1:15" x14ac:dyDescent="0.35">
      <c r="H161" s="12"/>
    </row>
    <row r="162" spans="1:15" x14ac:dyDescent="0.35">
      <c r="H162" s="12"/>
    </row>
    <row r="163" spans="1:15" x14ac:dyDescent="0.35">
      <c r="H163" s="12"/>
    </row>
    <row r="164" spans="1:15" x14ac:dyDescent="0.35">
      <c r="H164" s="12"/>
    </row>
    <row r="165" spans="1:15" x14ac:dyDescent="0.35">
      <c r="H165" s="12"/>
    </row>
    <row r="166" spans="1:15" x14ac:dyDescent="0.35">
      <c r="H166" s="12"/>
    </row>
    <row r="167" spans="1:15" x14ac:dyDescent="0.35">
      <c r="H167" s="12"/>
    </row>
    <row r="168" spans="1:15" x14ac:dyDescent="0.35">
      <c r="H168" s="12"/>
    </row>
    <row r="169" spans="1:15" x14ac:dyDescent="0.35">
      <c r="H169" s="12"/>
    </row>
    <row r="170" spans="1:15" ht="41.5" customHeight="1" x14ac:dyDescent="0.35">
      <c r="A170" s="13"/>
      <c r="B170" s="110"/>
      <c r="C170" s="110"/>
      <c r="H170" s="12"/>
      <c r="I170" s="1"/>
      <c r="J170" s="1"/>
      <c r="K170" s="1"/>
      <c r="L170" s="1"/>
      <c r="M170" s="1"/>
      <c r="N170" s="1"/>
      <c r="O170" s="1"/>
    </row>
    <row r="171" spans="1:15" ht="13.5" customHeight="1" x14ac:dyDescent="0.35">
      <c r="A171" s="13"/>
      <c r="B171" s="9"/>
      <c r="C171" s="10"/>
      <c r="H171" s="12"/>
      <c r="I171" s="1"/>
      <c r="J171" s="1"/>
      <c r="K171" s="1"/>
      <c r="L171" s="1"/>
      <c r="M171" s="1"/>
      <c r="N171" s="1"/>
      <c r="O171" s="1"/>
    </row>
    <row r="172" spans="1:15" ht="31" x14ac:dyDescent="0.35">
      <c r="A172" s="13"/>
      <c r="B172" s="11"/>
      <c r="C172" s="11"/>
      <c r="H172" s="12"/>
      <c r="I172" s="1"/>
      <c r="J172" s="1"/>
      <c r="K172" s="1"/>
      <c r="L172" s="1"/>
      <c r="M172" s="1"/>
      <c r="N172" s="1"/>
      <c r="O172" s="1"/>
    </row>
    <row r="173" spans="1:15" ht="98" customHeight="1" x14ac:dyDescent="0.35">
      <c r="A173" s="13"/>
      <c r="H173" s="12"/>
      <c r="I173" s="1"/>
      <c r="J173" s="1"/>
      <c r="K173" s="1"/>
      <c r="L173" s="1"/>
      <c r="M173" s="1"/>
      <c r="N173" s="1"/>
      <c r="O173" s="1"/>
    </row>
    <row r="174" spans="1:15" x14ac:dyDescent="0.35">
      <c r="A174" s="13"/>
      <c r="H174" s="12"/>
      <c r="I174" s="1"/>
      <c r="J174" s="1"/>
      <c r="K174" s="1"/>
      <c r="L174" s="1"/>
      <c r="M174" s="1"/>
      <c r="N174" s="1"/>
      <c r="O174" s="1"/>
    </row>
    <row r="175" spans="1:15" s="3" customFormat="1" ht="26" x14ac:dyDescent="0.6">
      <c r="A175" s="13"/>
      <c r="D175"/>
      <c r="E175"/>
      <c r="G175"/>
      <c r="H175" s="12"/>
      <c r="I175" s="2"/>
      <c r="J175" s="2"/>
      <c r="K175" s="2"/>
      <c r="L175" s="2"/>
      <c r="M175" s="2"/>
      <c r="N175" s="2"/>
      <c r="O175" s="2"/>
    </row>
    <row r="176" spans="1:15" x14ac:dyDescent="0.35">
      <c r="A176" s="13"/>
      <c r="H176" s="12"/>
      <c r="I176" s="1"/>
      <c r="J176" s="1"/>
      <c r="K176" s="1"/>
      <c r="L176" s="1"/>
      <c r="M176" s="1"/>
      <c r="N176" s="1"/>
      <c r="O176" s="1"/>
    </row>
    <row r="177" spans="1:15" x14ac:dyDescent="0.35">
      <c r="A177" s="13"/>
      <c r="H177" s="12"/>
      <c r="I177" s="1"/>
      <c r="J177" s="1"/>
      <c r="K177" s="1"/>
      <c r="L177" s="1"/>
      <c r="M177" s="1"/>
      <c r="N177" s="1"/>
      <c r="O177" s="1"/>
    </row>
    <row r="178" spans="1:15" x14ac:dyDescent="0.35">
      <c r="A178" s="13"/>
      <c r="H178" s="12"/>
      <c r="I178" s="1"/>
      <c r="J178" s="1"/>
      <c r="K178" s="1"/>
      <c r="L178" s="1"/>
      <c r="M178" s="1"/>
      <c r="N178" s="1"/>
      <c r="O178" s="1"/>
    </row>
    <row r="179" spans="1:15" x14ac:dyDescent="0.35">
      <c r="A179" s="13"/>
      <c r="H179" s="12"/>
      <c r="I179" s="1"/>
      <c r="J179" s="1"/>
      <c r="K179" s="1"/>
      <c r="L179" s="1"/>
      <c r="M179" s="1"/>
      <c r="N179" s="1"/>
      <c r="O179" s="1"/>
    </row>
    <row r="180" spans="1:15" ht="19" customHeight="1" x14ac:dyDescent="0.35">
      <c r="B180" s="116"/>
      <c r="H180" s="12"/>
    </row>
    <row r="181" spans="1:15" x14ac:dyDescent="0.35">
      <c r="B181" s="1"/>
      <c r="H181" s="12"/>
    </row>
    <row r="182" spans="1:15" ht="26" x14ac:dyDescent="0.6">
      <c r="A182" s="14"/>
      <c r="B182" s="124"/>
      <c r="C182" s="125"/>
      <c r="D182" s="95"/>
      <c r="E182" s="95"/>
      <c r="F182" s="126"/>
      <c r="G182" s="95"/>
      <c r="H182" s="96"/>
    </row>
    <row r="183" spans="1:15" ht="26" x14ac:dyDescent="0.35">
      <c r="F183" s="6"/>
    </row>
    <row r="184" spans="1:15" ht="26" x14ac:dyDescent="0.6">
      <c r="B184" s="1"/>
      <c r="C184" s="3"/>
      <c r="F184" s="6"/>
    </row>
    <row r="185" spans="1:15" ht="26" x14ac:dyDescent="0.6">
      <c r="B185" s="1"/>
      <c r="C185" s="3"/>
      <c r="F185" s="6"/>
    </row>
    <row r="186" spans="1:15" ht="26" x14ac:dyDescent="0.6">
      <c r="A186" s="13"/>
      <c r="B186" s="1"/>
      <c r="C186" s="3"/>
      <c r="F186" s="6"/>
    </row>
    <row r="187" spans="1:15" ht="26" x14ac:dyDescent="0.6">
      <c r="A187" s="13"/>
      <c r="B187" s="1"/>
      <c r="C187" s="3"/>
      <c r="F187" s="6"/>
    </row>
    <row r="188" spans="1:15" ht="26" x14ac:dyDescent="0.6">
      <c r="A188" s="13"/>
      <c r="B188" s="1"/>
      <c r="C188" s="3"/>
      <c r="F188" s="6"/>
    </row>
    <row r="189" spans="1:15" ht="26" x14ac:dyDescent="0.35">
      <c r="A189" s="13"/>
      <c r="B189" s="1"/>
      <c r="C189" s="6"/>
      <c r="F189" s="6"/>
    </row>
    <row r="190" spans="1:15" ht="26" x14ac:dyDescent="0.6">
      <c r="A190" s="13"/>
      <c r="B190" s="1"/>
      <c r="C190" s="3"/>
      <c r="F190" s="6"/>
    </row>
    <row r="191" spans="1:15" ht="26" x14ac:dyDescent="0.6">
      <c r="A191" s="13"/>
      <c r="B191" s="1"/>
      <c r="C191" s="3"/>
      <c r="F191" s="6"/>
    </row>
    <row r="192" spans="1:15" ht="26" x14ac:dyDescent="0.6">
      <c r="A192" s="13"/>
      <c r="B192" s="1"/>
      <c r="C192" s="3"/>
      <c r="F192" s="6"/>
    </row>
    <row r="193" spans="1:15" ht="26" x14ac:dyDescent="0.6">
      <c r="A193" s="13"/>
      <c r="B193" s="1"/>
      <c r="C193" s="3"/>
      <c r="F193" s="6"/>
    </row>
    <row r="194" spans="1:15" ht="26" x14ac:dyDescent="0.6">
      <c r="A194" s="13"/>
      <c r="B194" s="1"/>
      <c r="C194" s="3"/>
      <c r="F194" s="6"/>
    </row>
    <row r="195" spans="1:15" ht="26" x14ac:dyDescent="0.6">
      <c r="A195" s="13"/>
      <c r="B195" s="1"/>
      <c r="C195" s="3"/>
      <c r="F195" s="6"/>
    </row>
    <row r="196" spans="1:15" ht="26" x14ac:dyDescent="0.6">
      <c r="A196" s="13"/>
      <c r="B196" s="1"/>
      <c r="C196" s="3"/>
      <c r="F196" s="6"/>
    </row>
    <row r="197" spans="1:15" ht="26" x14ac:dyDescent="0.6">
      <c r="A197" s="13"/>
      <c r="B197" s="1"/>
      <c r="C197" s="3"/>
      <c r="F197" s="6"/>
    </row>
    <row r="198" spans="1:15" ht="26" x14ac:dyDescent="0.6">
      <c r="A198" s="13"/>
      <c r="B198" s="1"/>
      <c r="C198" s="3"/>
      <c r="F198" s="6"/>
    </row>
    <row r="199" spans="1:15" x14ac:dyDescent="0.35">
      <c r="B199" s="1"/>
    </row>
    <row r="200" spans="1:15" x14ac:dyDescent="0.35">
      <c r="A200" s="13"/>
      <c r="B200" s="1"/>
    </row>
    <row r="201" spans="1:15" x14ac:dyDescent="0.35">
      <c r="A201" s="13"/>
      <c r="B201" s="1"/>
    </row>
    <row r="202" spans="1:15" x14ac:dyDescent="0.35">
      <c r="A202" s="13"/>
      <c r="B202" s="1"/>
    </row>
    <row r="203" spans="1:15" ht="26" x14ac:dyDescent="0.35">
      <c r="A203" s="13"/>
      <c r="B203" s="1"/>
      <c r="F203" s="116"/>
    </row>
    <row r="204" spans="1:15" ht="42.5" customHeight="1" x14ac:dyDescent="0.35">
      <c r="A204" s="13"/>
      <c r="B204" s="1"/>
      <c r="C204" s="1"/>
      <c r="H204" s="1"/>
      <c r="I204" s="1"/>
      <c r="J204" s="1"/>
      <c r="K204" s="1"/>
      <c r="L204" s="1"/>
      <c r="M204" s="1"/>
      <c r="N204" s="1"/>
      <c r="O204" s="1"/>
    </row>
    <row r="205" spans="1:15" x14ac:dyDescent="0.35">
      <c r="A205" s="13"/>
      <c r="B205" s="1"/>
      <c r="H205" s="1"/>
      <c r="I205" s="1"/>
      <c r="J205" s="1"/>
      <c r="K205" s="1"/>
      <c r="L205" s="1"/>
      <c r="M205" s="1"/>
      <c r="N205" s="1"/>
      <c r="O205" s="1"/>
    </row>
    <row r="206" spans="1:15" x14ac:dyDescent="0.35">
      <c r="A206" s="13"/>
      <c r="B206" s="1"/>
      <c r="C206" s="1"/>
      <c r="H206" s="1"/>
      <c r="I206" s="1"/>
      <c r="J206" s="1"/>
      <c r="K206" s="1"/>
      <c r="L206" s="1"/>
      <c r="M206" s="1"/>
      <c r="N206" s="1"/>
      <c r="O206" s="1"/>
    </row>
    <row r="207" spans="1:15" x14ac:dyDescent="0.35">
      <c r="A207" s="13"/>
      <c r="B207" s="1"/>
      <c r="C207" s="1"/>
      <c r="H207" s="1"/>
      <c r="I207" s="1"/>
      <c r="J207" s="1"/>
      <c r="K207" s="1"/>
      <c r="L207" s="1"/>
      <c r="M207" s="1"/>
      <c r="N207" s="1"/>
      <c r="O207" s="1"/>
    </row>
    <row r="208" spans="1:15" x14ac:dyDescent="0.35">
      <c r="A208" s="13"/>
      <c r="B208" s="1"/>
      <c r="C208" s="1"/>
      <c r="H208" s="1"/>
      <c r="I208" s="1"/>
      <c r="J208" s="1"/>
      <c r="K208" s="1"/>
      <c r="L208" s="1"/>
      <c r="M208" s="1"/>
      <c r="N208" s="1"/>
      <c r="O208" s="1"/>
    </row>
    <row r="209" spans="1:15" x14ac:dyDescent="0.35">
      <c r="A209" s="13"/>
      <c r="B209" s="1"/>
      <c r="C209" s="1"/>
      <c r="H209" s="1"/>
      <c r="I209" s="1"/>
      <c r="J209" s="1"/>
      <c r="K209" s="1"/>
      <c r="L209" s="1"/>
      <c r="M209" s="1"/>
      <c r="N209" s="1"/>
      <c r="O209" s="1"/>
    </row>
    <row r="210" spans="1:15" x14ac:dyDescent="0.35">
      <c r="A210" s="13"/>
      <c r="B210" s="1"/>
      <c r="C210" s="1"/>
      <c r="H210" s="1"/>
      <c r="I210" s="1"/>
      <c r="J210" s="1"/>
      <c r="K210" s="1"/>
      <c r="L210" s="1"/>
      <c r="M210" s="1"/>
      <c r="N210" s="1"/>
      <c r="O210" s="1"/>
    </row>
    <row r="211" spans="1:15" x14ac:dyDescent="0.35">
      <c r="A211" s="13"/>
      <c r="B211" s="1"/>
      <c r="C211" s="1"/>
      <c r="H211" s="1"/>
      <c r="I211" s="1"/>
      <c r="J211" s="1"/>
      <c r="K211" s="1"/>
      <c r="L211" s="1"/>
      <c r="M211" s="1"/>
      <c r="N211" s="1"/>
      <c r="O211" s="1"/>
    </row>
    <row r="212" spans="1:15" x14ac:dyDescent="0.35">
      <c r="A212" s="13"/>
      <c r="B212" s="1"/>
      <c r="C212" s="1"/>
      <c r="H212" s="1"/>
      <c r="I212" s="1"/>
      <c r="J212" s="1"/>
      <c r="K212" s="1"/>
      <c r="L212" s="1"/>
      <c r="M212" s="1"/>
      <c r="N212" s="1"/>
      <c r="O212" s="1"/>
    </row>
    <row r="213" spans="1:15" x14ac:dyDescent="0.35">
      <c r="A213" s="13"/>
      <c r="B213" s="1"/>
      <c r="C213" s="1"/>
      <c r="H213" s="1"/>
      <c r="I213" s="1"/>
      <c r="J213" s="1"/>
      <c r="K213" s="1"/>
      <c r="L213" s="1"/>
      <c r="M213" s="1"/>
      <c r="N213" s="1"/>
      <c r="O213" s="1"/>
    </row>
    <row r="214" spans="1:15" x14ac:dyDescent="0.35">
      <c r="A214" s="13"/>
      <c r="B214" s="1"/>
      <c r="C214" s="1"/>
      <c r="D214" s="1"/>
      <c r="F214" s="1"/>
      <c r="H214" s="1"/>
      <c r="I214" s="1"/>
      <c r="J214" s="1"/>
      <c r="K214" s="1"/>
      <c r="L214" s="1"/>
      <c r="M214" s="1"/>
      <c r="N214" s="1"/>
      <c r="O214" s="1"/>
    </row>
    <row r="215" spans="1:15" x14ac:dyDescent="0.35">
      <c r="A215" s="13"/>
      <c r="B215" s="1"/>
      <c r="C215" s="1"/>
      <c r="D215" s="1"/>
      <c r="F215" s="1"/>
      <c r="H215" s="1"/>
      <c r="I215" s="1"/>
      <c r="J215" s="1"/>
      <c r="K215" s="1"/>
      <c r="L215" s="1"/>
      <c r="M215" s="1"/>
      <c r="N215" s="1"/>
      <c r="O215" s="1"/>
    </row>
    <row r="216" spans="1:15" x14ac:dyDescent="0.35">
      <c r="A216" s="13"/>
      <c r="B216" s="1"/>
      <c r="C216" s="1"/>
      <c r="D216" s="1"/>
      <c r="F216" s="1"/>
      <c r="H216" s="1"/>
      <c r="I216" s="1"/>
      <c r="J216" s="1"/>
      <c r="K216" s="1"/>
      <c r="L216" s="1"/>
      <c r="M216" s="1"/>
      <c r="N216" s="1"/>
      <c r="O216" s="1"/>
    </row>
    <row r="217" spans="1:15" x14ac:dyDescent="0.35">
      <c r="A217" s="13"/>
      <c r="B217" s="1"/>
      <c r="C217" s="1"/>
      <c r="D217" s="1"/>
      <c r="F217" s="1"/>
      <c r="H217" s="1"/>
      <c r="I217" s="1"/>
      <c r="J217" s="1"/>
      <c r="K217" s="1"/>
      <c r="L217" s="1"/>
      <c r="M217" s="1"/>
      <c r="N217" s="1"/>
      <c r="O217" s="1"/>
    </row>
    <row r="218" spans="1:15" x14ac:dyDescent="0.35">
      <c r="A218" s="13"/>
      <c r="B218" s="1"/>
      <c r="C218" s="1"/>
      <c r="D218" s="1"/>
      <c r="F218" s="1"/>
      <c r="H218" s="1"/>
      <c r="I218" s="1"/>
      <c r="J218" s="1"/>
      <c r="K218" s="1"/>
      <c r="L218" s="1"/>
      <c r="M218" s="1"/>
      <c r="N218" s="1"/>
      <c r="O218" s="1"/>
    </row>
    <row r="219" spans="1:15" x14ac:dyDescent="0.35">
      <c r="D219" s="1"/>
      <c r="F219" s="1"/>
      <c r="H219" s="1"/>
      <c r="I219" s="1"/>
      <c r="J219" s="1"/>
      <c r="K219" s="1"/>
      <c r="L219" s="1"/>
      <c r="M219" s="1"/>
      <c r="N219" s="1"/>
      <c r="O219" s="1"/>
    </row>
    <row r="220" spans="1:15" x14ac:dyDescent="0.35">
      <c r="A220" s="13"/>
      <c r="B220" s="1"/>
      <c r="C220" s="1"/>
      <c r="D220" s="1"/>
      <c r="F220" s="1"/>
      <c r="H220" s="1"/>
      <c r="I220" s="1"/>
      <c r="J220" s="1"/>
      <c r="K220" s="1"/>
      <c r="L220" s="1"/>
      <c r="M220" s="1"/>
      <c r="N220" s="1"/>
      <c r="O220" s="1"/>
    </row>
    <row r="221" spans="1:15" x14ac:dyDescent="0.35">
      <c r="A221" s="14"/>
      <c r="B221" s="1"/>
      <c r="C221" s="1"/>
      <c r="D221" s="1"/>
      <c r="F221" s="1"/>
      <c r="H221" s="1"/>
      <c r="I221" s="1"/>
      <c r="J221" s="1"/>
      <c r="K221" s="1"/>
      <c r="L221" s="1"/>
      <c r="M221" s="1"/>
      <c r="N221" s="1"/>
      <c r="O221" s="1"/>
    </row>
    <row r="222" spans="1:15" x14ac:dyDescent="0.35">
      <c r="D222" s="1"/>
      <c r="F222" s="1"/>
      <c r="H222" s="1"/>
      <c r="I222" s="1"/>
      <c r="J222" s="1"/>
      <c r="K222" s="1"/>
      <c r="L222" s="1"/>
      <c r="M222" s="1"/>
      <c r="N222" s="1"/>
      <c r="O222" s="1"/>
    </row>
    <row r="223" spans="1:15" x14ac:dyDescent="0.35">
      <c r="B223" s="1"/>
      <c r="C223" s="1"/>
      <c r="D223" s="1"/>
      <c r="F223" s="1"/>
      <c r="H223" s="1"/>
      <c r="I223" s="1"/>
      <c r="J223" s="1"/>
      <c r="K223" s="1"/>
      <c r="L223" s="1"/>
      <c r="M223" s="1"/>
      <c r="N223" s="1"/>
      <c r="O223" s="1"/>
    </row>
    <row r="224" spans="1:15" x14ac:dyDescent="0.35">
      <c r="A224" s="13"/>
      <c r="B224" s="1"/>
      <c r="C224" s="1"/>
      <c r="D224" s="1"/>
      <c r="F224" s="1"/>
      <c r="H224" s="1"/>
      <c r="I224" s="1"/>
      <c r="J224" s="1"/>
      <c r="K224" s="1"/>
      <c r="L224" s="1"/>
      <c r="M224" s="1"/>
      <c r="N224" s="1"/>
      <c r="O224" s="1"/>
    </row>
    <row r="225" spans="1:15" x14ac:dyDescent="0.35">
      <c r="A225" s="1"/>
      <c r="B225" s="1"/>
      <c r="C225" s="1"/>
      <c r="D225" s="1"/>
      <c r="E225" s="1"/>
      <c r="F225" s="1"/>
      <c r="H225" s="1"/>
      <c r="I225" s="1"/>
      <c r="J225" s="1"/>
      <c r="K225" s="1"/>
      <c r="L225" s="1"/>
      <c r="M225" s="1"/>
      <c r="N225" s="1"/>
      <c r="O225" s="1"/>
    </row>
    <row r="226" spans="1:15" x14ac:dyDescent="0.35">
      <c r="A226" s="13"/>
      <c r="B226" s="1"/>
      <c r="C226" s="1"/>
      <c r="D226" s="1"/>
      <c r="F226" s="1"/>
      <c r="H226" s="1"/>
      <c r="I226" s="1"/>
      <c r="J226" s="1"/>
      <c r="K226" s="1"/>
      <c r="L226" s="1"/>
      <c r="M226" s="1"/>
      <c r="N226" s="1"/>
      <c r="O226" s="1"/>
    </row>
    <row r="227" spans="1:15" x14ac:dyDescent="0.35">
      <c r="A227" s="13"/>
      <c r="B227" s="1"/>
      <c r="C227" s="1"/>
      <c r="D227" s="1"/>
      <c r="F227" s="1"/>
      <c r="H227" s="1"/>
      <c r="I227" s="1"/>
      <c r="J227" s="1"/>
      <c r="K227" s="1"/>
      <c r="L227" s="1"/>
      <c r="M227" s="1"/>
      <c r="N227" s="1"/>
      <c r="O227" s="1"/>
    </row>
    <row r="228" spans="1:15" x14ac:dyDescent="0.35">
      <c r="A228" s="13"/>
      <c r="B228" s="1"/>
      <c r="C228" s="1"/>
      <c r="D228" s="1"/>
      <c r="F228" s="1"/>
      <c r="H228" s="1"/>
      <c r="I228" s="1"/>
      <c r="J228" s="1"/>
      <c r="K228" s="1"/>
      <c r="L228" s="1"/>
      <c r="M228" s="1"/>
      <c r="N228" s="1"/>
      <c r="O228" s="1"/>
    </row>
    <row r="229" spans="1:15" x14ac:dyDescent="0.35">
      <c r="A229" s="13"/>
      <c r="B229" s="1"/>
      <c r="C229" s="1"/>
      <c r="D229" s="1"/>
      <c r="F229" s="1"/>
      <c r="H229" s="1"/>
      <c r="I229" s="1"/>
      <c r="J229" s="1"/>
      <c r="K229" s="1"/>
      <c r="L229" s="1"/>
      <c r="M229" s="1"/>
      <c r="N229" s="1"/>
      <c r="O229" s="1"/>
    </row>
    <row r="230" spans="1:15" x14ac:dyDescent="0.35">
      <c r="A230" s="13"/>
      <c r="B230" s="1"/>
      <c r="C230" s="1"/>
      <c r="D230" s="1"/>
      <c r="F230" s="117"/>
      <c r="H230" s="1"/>
      <c r="I230" s="1"/>
      <c r="J230" s="1"/>
      <c r="K230" s="1"/>
      <c r="L230" s="1"/>
      <c r="M230" s="1"/>
      <c r="N230" s="1"/>
      <c r="O230" s="1"/>
    </row>
    <row r="231" spans="1:15" x14ac:dyDescent="0.35">
      <c r="A231" s="13"/>
      <c r="B231" s="1"/>
      <c r="C231" s="1"/>
      <c r="D231" s="1"/>
      <c r="F231" s="1"/>
      <c r="H231" s="1"/>
      <c r="I231" s="1"/>
      <c r="J231" s="1"/>
      <c r="K231" s="1"/>
      <c r="L231" s="1"/>
      <c r="M231" s="1"/>
      <c r="N231" s="1"/>
      <c r="O231" s="1"/>
    </row>
    <row r="232" spans="1:15" x14ac:dyDescent="0.35">
      <c r="A232" s="13"/>
      <c r="B232" s="1"/>
      <c r="C232" s="1"/>
      <c r="D232" s="1"/>
      <c r="F232" s="1"/>
      <c r="H232" s="1"/>
      <c r="I232" s="1"/>
      <c r="J232" s="1"/>
      <c r="K232" s="1"/>
      <c r="L232" s="1"/>
      <c r="M232" s="1"/>
      <c r="N232" s="1"/>
      <c r="O232" s="1"/>
    </row>
    <row r="233" spans="1:15" x14ac:dyDescent="0.35">
      <c r="A233" s="13"/>
      <c r="B233" s="1"/>
      <c r="C233" s="1"/>
      <c r="D233" s="1"/>
      <c r="F233" s="1"/>
      <c r="H233" s="1"/>
      <c r="I233" s="1"/>
      <c r="J233" s="1"/>
      <c r="K233" s="1"/>
      <c r="L233" s="1"/>
      <c r="M233" s="1"/>
      <c r="N233" s="1"/>
      <c r="O233" s="1"/>
    </row>
    <row r="234" spans="1:15" x14ac:dyDescent="0.35">
      <c r="A234" s="13"/>
      <c r="B234" s="1"/>
      <c r="C234" s="1"/>
      <c r="D234" s="1"/>
      <c r="E234" s="1"/>
      <c r="F234" s="1"/>
      <c r="H234" s="1"/>
      <c r="I234" s="1"/>
      <c r="J234" s="1"/>
      <c r="K234" s="1"/>
      <c r="L234" s="1"/>
      <c r="M234" s="1"/>
      <c r="N234" s="1"/>
      <c r="O234" s="1"/>
    </row>
    <row r="235" spans="1:15" x14ac:dyDescent="0.35">
      <c r="A235" s="13"/>
      <c r="B235" s="1"/>
      <c r="C235" s="1"/>
      <c r="D235" s="1"/>
      <c r="H235" s="1"/>
      <c r="I235" s="1"/>
      <c r="J235" s="1"/>
      <c r="K235" s="1"/>
      <c r="L235" s="1"/>
      <c r="M235" s="1"/>
      <c r="N235" s="1"/>
      <c r="O235" s="1"/>
    </row>
    <row r="236" spans="1:15" x14ac:dyDescent="0.35">
      <c r="A236" s="13"/>
      <c r="B236" s="1"/>
      <c r="C236" s="1"/>
      <c r="D236" s="1"/>
      <c r="F236" s="1"/>
      <c r="H236" s="1"/>
      <c r="I236" s="1"/>
      <c r="J236" s="1"/>
      <c r="K236" s="1"/>
      <c r="L236" s="1"/>
      <c r="M236" s="1"/>
      <c r="N236" s="1"/>
      <c r="O236" s="1"/>
    </row>
    <row r="237" spans="1:15" x14ac:dyDescent="0.35">
      <c r="A237" s="13"/>
      <c r="B237" s="1"/>
      <c r="C237" s="1"/>
      <c r="D237" s="1"/>
      <c r="F237" s="1"/>
      <c r="H237" s="1"/>
      <c r="I237" s="1"/>
      <c r="J237" s="1"/>
      <c r="K237" s="1"/>
      <c r="L237" s="1"/>
      <c r="M237" s="1"/>
      <c r="N237" s="1"/>
      <c r="O237" s="1"/>
    </row>
    <row r="238" spans="1:15" x14ac:dyDescent="0.35">
      <c r="A238" s="13"/>
      <c r="B238" s="1"/>
      <c r="C238" s="1"/>
      <c r="D238" s="1"/>
      <c r="F238" s="1"/>
      <c r="H238" s="1"/>
      <c r="I238" s="1"/>
      <c r="J238" s="1"/>
      <c r="K238" s="1"/>
      <c r="L238" s="1"/>
      <c r="M238" s="1"/>
      <c r="N238" s="1"/>
      <c r="O238" s="1"/>
    </row>
    <row r="239" spans="1:15" x14ac:dyDescent="0.35">
      <c r="A239" s="13"/>
      <c r="B239" s="1"/>
      <c r="C239" s="1"/>
      <c r="D239" s="1"/>
      <c r="H239" s="1"/>
      <c r="I239" s="1"/>
      <c r="J239" s="1"/>
      <c r="K239" s="1"/>
      <c r="L239" s="1"/>
      <c r="M239" s="1"/>
      <c r="N239" s="1"/>
      <c r="O239" s="1"/>
    </row>
    <row r="240" spans="1:15" x14ac:dyDescent="0.35">
      <c r="A240" s="13"/>
      <c r="B240" s="1"/>
      <c r="C240" s="1"/>
      <c r="D240" s="1"/>
      <c r="F240" s="1"/>
      <c r="H240" s="1"/>
      <c r="I240" s="1"/>
      <c r="J240" s="1"/>
      <c r="K240" s="1"/>
      <c r="L240" s="1"/>
      <c r="M240" s="1"/>
      <c r="N240" s="1"/>
      <c r="O240" s="1"/>
    </row>
    <row r="241" spans="1:15" x14ac:dyDescent="0.35">
      <c r="A241" s="13"/>
      <c r="B241" s="1"/>
      <c r="C241" s="1"/>
      <c r="D241" s="1"/>
      <c r="F241" s="1"/>
      <c r="H241" s="1"/>
      <c r="I241" s="1"/>
      <c r="J241" s="1"/>
      <c r="K241" s="1"/>
      <c r="L241" s="1"/>
      <c r="M241" s="1"/>
      <c r="N241" s="1"/>
      <c r="O241" s="1"/>
    </row>
    <row r="242" spans="1:15" x14ac:dyDescent="0.35">
      <c r="A242" s="13"/>
      <c r="B242" s="1"/>
      <c r="C242" s="1"/>
      <c r="D242" s="1"/>
      <c r="F242" s="1"/>
      <c r="H242" s="1"/>
      <c r="I242" s="1"/>
      <c r="J242" s="1"/>
      <c r="K242" s="1"/>
      <c r="L242" s="1"/>
      <c r="M242" s="1"/>
      <c r="N242" s="1"/>
      <c r="O242" s="1"/>
    </row>
    <row r="243" spans="1:15" x14ac:dyDescent="0.35">
      <c r="A243" s="13"/>
      <c r="B243" s="1"/>
      <c r="C243" s="1"/>
      <c r="D243" s="1"/>
      <c r="F243" s="1"/>
      <c r="H243" s="1"/>
      <c r="I243" s="1"/>
      <c r="J243" s="1"/>
      <c r="K243" s="1"/>
      <c r="L243" s="1"/>
      <c r="M243" s="1"/>
      <c r="N243" s="1"/>
      <c r="O243" s="1"/>
    </row>
    <row r="244" spans="1:15" x14ac:dyDescent="0.35">
      <c r="A244" s="13"/>
      <c r="B244" s="1"/>
      <c r="C244" s="1"/>
      <c r="D244" s="1"/>
      <c r="F244" s="1"/>
      <c r="H244" s="1"/>
      <c r="I244" s="1"/>
      <c r="J244" s="1"/>
      <c r="K244" s="1"/>
      <c r="L244" s="1"/>
      <c r="M244" s="1"/>
      <c r="N244" s="1"/>
      <c r="O244" s="1"/>
    </row>
    <row r="245" spans="1:15" x14ac:dyDescent="0.35">
      <c r="A245" s="13"/>
      <c r="B245" s="1"/>
      <c r="C245" s="1"/>
      <c r="D245" s="1"/>
      <c r="F245" s="1"/>
      <c r="H245" s="1"/>
      <c r="I245" s="1"/>
      <c r="J245" s="1"/>
      <c r="K245" s="1"/>
      <c r="L245" s="1"/>
      <c r="M245" s="1"/>
      <c r="N245" s="1"/>
      <c r="O245" s="1"/>
    </row>
    <row r="246" spans="1:15" x14ac:dyDescent="0.35">
      <c r="A246" s="13"/>
      <c r="B246" s="1"/>
      <c r="C246" s="1"/>
      <c r="D246" s="1"/>
      <c r="F246" s="1"/>
      <c r="H246" s="1"/>
      <c r="I246" s="1"/>
      <c r="J246" s="1"/>
      <c r="K246" s="1"/>
      <c r="L246" s="1"/>
      <c r="M246" s="1"/>
      <c r="N246" s="1"/>
      <c r="O246" s="1"/>
    </row>
    <row r="247" spans="1:15" x14ac:dyDescent="0.35">
      <c r="A247" s="13"/>
      <c r="B247" s="1"/>
      <c r="C247" s="1"/>
      <c r="D247" s="1"/>
      <c r="F247" s="1"/>
      <c r="H247" s="1"/>
      <c r="I247" s="1"/>
      <c r="J247" s="1"/>
      <c r="K247" s="1"/>
      <c r="L247" s="1"/>
      <c r="M247" s="1"/>
      <c r="N247" s="1"/>
      <c r="O247" s="1"/>
    </row>
    <row r="248" spans="1:15" x14ac:dyDescent="0.35">
      <c r="A248" s="13"/>
      <c r="B248" s="1"/>
      <c r="C248" s="1"/>
      <c r="D248" s="1"/>
      <c r="H248" s="1"/>
      <c r="I248" s="1"/>
      <c r="J248" s="1"/>
      <c r="K248" s="1"/>
      <c r="L248" s="1"/>
      <c r="M248" s="1"/>
      <c r="N248" s="1"/>
      <c r="O248" s="1"/>
    </row>
    <row r="249" spans="1:15" x14ac:dyDescent="0.35">
      <c r="A249" s="13"/>
      <c r="B249" s="1"/>
      <c r="C249" s="1"/>
      <c r="D249" s="1"/>
      <c r="F249" s="1"/>
      <c r="H249" s="1"/>
      <c r="I249" s="1"/>
      <c r="J249" s="1"/>
      <c r="K249" s="1"/>
      <c r="L249" s="1"/>
      <c r="M249" s="1"/>
      <c r="N249" s="1"/>
      <c r="O249" s="1"/>
    </row>
    <row r="250" spans="1:15" x14ac:dyDescent="0.35">
      <c r="A250" s="13"/>
      <c r="B250" s="1"/>
      <c r="C250" s="1"/>
      <c r="D250" s="1"/>
      <c r="F250" s="1"/>
      <c r="H250" s="1"/>
      <c r="I250" s="1"/>
      <c r="J250" s="1"/>
      <c r="K250" s="1"/>
      <c r="L250" s="1"/>
      <c r="M250" s="1"/>
      <c r="N250" s="1"/>
      <c r="O250" s="1"/>
    </row>
    <row r="251" spans="1:15" x14ac:dyDescent="0.35">
      <c r="A251" s="13"/>
      <c r="B251" s="1"/>
      <c r="C251" s="1"/>
      <c r="D251" s="1"/>
      <c r="F251" s="1"/>
      <c r="H251" s="1"/>
      <c r="I251" s="1"/>
      <c r="J251" s="1"/>
      <c r="K251" s="1"/>
      <c r="L251" s="1"/>
      <c r="M251" s="1"/>
      <c r="N251" s="1"/>
      <c r="O251" s="1"/>
    </row>
    <row r="252" spans="1:15" x14ac:dyDescent="0.35">
      <c r="A252" s="13"/>
      <c r="B252" s="1"/>
      <c r="C252" s="1"/>
      <c r="D252" s="1"/>
      <c r="F252" s="1"/>
      <c r="H252" s="1"/>
      <c r="I252" s="1"/>
      <c r="J252" s="1"/>
      <c r="K252" s="1"/>
      <c r="L252" s="1"/>
      <c r="M252" s="1"/>
      <c r="N252" s="1"/>
      <c r="O252" s="1"/>
    </row>
    <row r="253" spans="1:15" x14ac:dyDescent="0.35">
      <c r="A253" s="13"/>
      <c r="B253" s="1"/>
      <c r="C253" s="1"/>
      <c r="D253" s="1"/>
      <c r="F253" s="1"/>
      <c r="H253" s="1"/>
      <c r="I253" s="1"/>
      <c r="J253" s="1"/>
      <c r="K253" s="1"/>
      <c r="L253" s="1"/>
      <c r="M253" s="1"/>
      <c r="N253" s="1"/>
      <c r="O253" s="1"/>
    </row>
    <row r="254" spans="1:15" x14ac:dyDescent="0.35">
      <c r="A254" s="1"/>
      <c r="B254" s="1"/>
      <c r="C254" s="1"/>
      <c r="D254" s="1"/>
      <c r="F254" s="1"/>
      <c r="H254" s="1"/>
      <c r="I254" s="1"/>
      <c r="J254" s="1"/>
      <c r="K254" s="1"/>
      <c r="L254" s="1"/>
      <c r="M254" s="1"/>
      <c r="N254" s="1"/>
      <c r="O254" s="1"/>
    </row>
    <row r="255" spans="1:15" x14ac:dyDescent="0.35">
      <c r="A255" s="13"/>
      <c r="B255" s="1"/>
      <c r="C255" s="1"/>
      <c r="D255" s="1"/>
      <c r="F255" s="1"/>
      <c r="H255" s="1"/>
      <c r="I255" s="1"/>
      <c r="J255" s="1"/>
      <c r="K255" s="1"/>
      <c r="L255" s="1"/>
      <c r="M255" s="1"/>
      <c r="N255" s="1"/>
      <c r="O255" s="1"/>
    </row>
    <row r="256" spans="1:15" x14ac:dyDescent="0.35">
      <c r="A256" s="13"/>
      <c r="B256" s="1"/>
      <c r="C256" s="1"/>
      <c r="D256" s="1"/>
      <c r="F256" s="1"/>
      <c r="H256" s="1"/>
      <c r="I256" s="1"/>
      <c r="J256" s="1"/>
      <c r="K256" s="1"/>
      <c r="L256" s="1"/>
      <c r="M256" s="1"/>
      <c r="N256" s="1"/>
      <c r="O256" s="1"/>
    </row>
    <row r="257" spans="1:15" x14ac:dyDescent="0.35">
      <c r="A257" s="13"/>
      <c r="B257" s="1"/>
      <c r="C257" s="1"/>
      <c r="D257" s="1"/>
      <c r="F257" s="1"/>
      <c r="H257" s="1"/>
      <c r="I257" s="1"/>
      <c r="J257" s="1"/>
      <c r="K257" s="1"/>
      <c r="L257" s="1"/>
      <c r="M257" s="1"/>
      <c r="N257" s="1"/>
      <c r="O257" s="1"/>
    </row>
    <row r="258" spans="1:15" x14ac:dyDescent="0.35">
      <c r="A258" s="13"/>
      <c r="B258" s="1"/>
      <c r="C258" s="1"/>
      <c r="D258" s="1"/>
      <c r="E258" s="1"/>
      <c r="F258" s="1"/>
      <c r="H258" s="1"/>
      <c r="I258" s="1"/>
      <c r="J258" s="1"/>
      <c r="K258" s="1"/>
      <c r="L258" s="1"/>
      <c r="M258" s="1"/>
      <c r="N258" s="1"/>
      <c r="O258" s="1"/>
    </row>
    <row r="259" spans="1:15" x14ac:dyDescent="0.35">
      <c r="B259" s="1"/>
      <c r="C259" s="1"/>
      <c r="F259" s="1"/>
      <c r="H259" s="1"/>
      <c r="I259" s="1"/>
      <c r="J259" s="1"/>
      <c r="K259" s="1"/>
      <c r="L259" s="1"/>
      <c r="M259" s="1"/>
      <c r="N259" s="1"/>
      <c r="O259" s="1"/>
    </row>
    <row r="260" spans="1:15" x14ac:dyDescent="0.35">
      <c r="A260" s="13"/>
      <c r="B260" s="1"/>
      <c r="C260" s="1"/>
      <c r="F260" s="1"/>
      <c r="H260" s="1"/>
      <c r="I260" s="1"/>
      <c r="J260" s="1"/>
      <c r="K260" s="1"/>
      <c r="L260" s="1"/>
      <c r="M260" s="1"/>
      <c r="N260" s="1"/>
      <c r="O260" s="1"/>
    </row>
    <row r="261" spans="1:15" x14ac:dyDescent="0.35">
      <c r="A261" s="13"/>
      <c r="B261" s="1"/>
      <c r="C261" s="1"/>
      <c r="F261" s="1"/>
      <c r="H261" s="1"/>
      <c r="I261" s="1"/>
      <c r="J261" s="1"/>
      <c r="K261" s="1"/>
      <c r="L261" s="1"/>
      <c r="M261" s="1"/>
      <c r="N261" s="1"/>
      <c r="O261" s="1"/>
    </row>
    <row r="262" spans="1:15" x14ac:dyDescent="0.35">
      <c r="A262" s="13"/>
      <c r="B262" s="1"/>
      <c r="C262" s="1"/>
      <c r="F262" s="1"/>
      <c r="H262" s="1"/>
      <c r="I262" s="1"/>
      <c r="J262" s="1"/>
      <c r="K262" s="1"/>
      <c r="L262" s="1"/>
      <c r="M262" s="1"/>
      <c r="N262" s="1"/>
      <c r="O262" s="1"/>
    </row>
    <row r="263" spans="1:15" x14ac:dyDescent="0.35">
      <c r="A263" s="13"/>
      <c r="B263" s="1"/>
      <c r="C263" s="1"/>
      <c r="F263" s="1"/>
      <c r="H263" s="1"/>
      <c r="I263" s="1"/>
      <c r="J263" s="1"/>
      <c r="K263" s="1"/>
      <c r="L263" s="1"/>
      <c r="M263" s="1"/>
      <c r="N263" s="1"/>
      <c r="O263" s="1"/>
    </row>
    <row r="264" spans="1:15" x14ac:dyDescent="0.35">
      <c r="A264" s="13"/>
      <c r="B264" s="1"/>
      <c r="C264" s="1"/>
      <c r="F264" s="1"/>
      <c r="H264" s="1"/>
      <c r="I264" s="1"/>
      <c r="J264" s="1"/>
      <c r="K264" s="1"/>
      <c r="L264" s="1"/>
      <c r="M264" s="1"/>
      <c r="N264" s="1"/>
      <c r="O264" s="1"/>
    </row>
    <row r="265" spans="1:15" x14ac:dyDescent="0.35">
      <c r="A265" s="13"/>
      <c r="B265" s="1"/>
      <c r="C265" s="1"/>
      <c r="F265" s="1"/>
      <c r="H265" s="1"/>
      <c r="I265" s="1"/>
      <c r="J265" s="1"/>
      <c r="K265" s="1"/>
      <c r="L265" s="1"/>
      <c r="M265" s="1"/>
      <c r="N265" s="1"/>
      <c r="O265" s="1"/>
    </row>
    <row r="266" spans="1:15" x14ac:dyDescent="0.35">
      <c r="A266" s="13"/>
      <c r="B266" s="1"/>
      <c r="C266" s="1"/>
      <c r="F266" s="1"/>
      <c r="H266" s="1"/>
      <c r="I266" s="1"/>
      <c r="J266" s="1"/>
      <c r="K266" s="1"/>
      <c r="L266" s="1"/>
      <c r="M266" s="1"/>
      <c r="N266" s="1"/>
      <c r="O266" s="1"/>
    </row>
    <row r="267" spans="1:15" x14ac:dyDescent="0.35">
      <c r="A267" s="13"/>
      <c r="B267" s="1"/>
      <c r="C267" s="1"/>
      <c r="F267" s="1"/>
      <c r="H267" s="1"/>
      <c r="I267" s="1"/>
      <c r="J267" s="1"/>
      <c r="K267" s="1"/>
      <c r="L267" s="1"/>
      <c r="M267" s="1"/>
      <c r="N267" s="1"/>
      <c r="O267" s="1"/>
    </row>
    <row r="268" spans="1:15" x14ac:dyDescent="0.35">
      <c r="A268" s="13"/>
      <c r="B268" s="1"/>
      <c r="F268" s="1"/>
      <c r="H268" s="1"/>
      <c r="I268" s="1"/>
      <c r="J268" s="1"/>
      <c r="K268" s="1"/>
      <c r="L268" s="1"/>
      <c r="M268" s="1"/>
      <c r="N268" s="1"/>
      <c r="O268" s="1"/>
    </row>
    <row r="269" spans="1:15" x14ac:dyDescent="0.35">
      <c r="A269" s="13"/>
      <c r="B269" s="1"/>
      <c r="C269" s="1"/>
      <c r="F269" s="1"/>
      <c r="H269" s="1"/>
      <c r="I269" s="1"/>
      <c r="J269" s="1"/>
      <c r="K269" s="1"/>
      <c r="L269" s="1"/>
      <c r="M269" s="1"/>
      <c r="N269" s="1"/>
      <c r="O269" s="1"/>
    </row>
    <row r="270" spans="1:15" x14ac:dyDescent="0.35">
      <c r="A270" s="13"/>
      <c r="B270" s="1"/>
      <c r="C270" s="1"/>
      <c r="F270" s="1"/>
      <c r="H270" s="1"/>
      <c r="I270" s="1"/>
      <c r="J270" s="1"/>
      <c r="K270" s="1"/>
      <c r="L270" s="1"/>
      <c r="M270" s="1"/>
      <c r="N270" s="1"/>
      <c r="O270" s="1"/>
    </row>
    <row r="271" spans="1:15" x14ac:dyDescent="0.35">
      <c r="A271" s="13"/>
      <c r="B271" s="1"/>
      <c r="C271" s="1"/>
      <c r="F271" s="1"/>
      <c r="H271" s="1"/>
      <c r="I271" s="1"/>
      <c r="J271" s="1"/>
      <c r="K271" s="1"/>
      <c r="L271" s="1"/>
      <c r="M271" s="1"/>
      <c r="N271" s="1"/>
      <c r="O271" s="1"/>
    </row>
    <row r="272" spans="1:15" x14ac:dyDescent="0.35">
      <c r="A272" s="13"/>
      <c r="B272" s="1"/>
      <c r="F272" s="1"/>
      <c r="H272" s="1"/>
      <c r="I272" s="1"/>
      <c r="J272" s="1"/>
      <c r="K272" s="1"/>
      <c r="L272" s="1"/>
      <c r="M272" s="1"/>
      <c r="N272" s="1"/>
      <c r="O272" s="1"/>
    </row>
    <row r="273" spans="1:15" x14ac:dyDescent="0.35">
      <c r="A273" s="13"/>
      <c r="B273" s="1"/>
      <c r="F273" s="1"/>
      <c r="H273" s="1"/>
      <c r="I273" s="1"/>
      <c r="J273" s="1"/>
      <c r="K273" s="1"/>
      <c r="L273" s="1"/>
      <c r="M273" s="1"/>
      <c r="N273" s="1"/>
      <c r="O273" s="1"/>
    </row>
    <row r="274" spans="1:15" x14ac:dyDescent="0.35">
      <c r="A274" s="13"/>
      <c r="B274" s="1"/>
      <c r="F274" s="1"/>
    </row>
    <row r="275" spans="1:15" x14ac:dyDescent="0.35">
      <c r="A275" s="13"/>
      <c r="B275" s="1"/>
      <c r="F275" s="1"/>
    </row>
    <row r="276" spans="1:15" x14ac:dyDescent="0.35">
      <c r="A276" s="13"/>
    </row>
  </sheetData>
  <sheetProtection algorithmName="SHA-512" hashValue="yXjhGa98ldYcv+YpAXy9G5VKAtbe2FWlAwv1LbDTbOlvL1STcxLUIPUiwRQEnBGHHnVVySvu0o5kvZACOvFxCQ==" saltValue="OZx5U/5DG0URziCX8LUzvQ==" spinCount="100000" sheet="1" objects="1" scenarios="1" selectLockedCells="1"/>
  <pageMargins left="0.70866141732283472" right="0.70866141732283472" top="0.74803149606299213" bottom="0.74803149606299213" header="0.31496062992125984" footer="0.31496062992125984"/>
  <pageSetup paperSize="9" scale="42" fitToHeight="0" orientation="portrait" r:id="rId1"/>
  <headerFooter>
    <oddFooter>&amp;R&amp;8Lomake tuotettu Outokaita tuottamhan ry:n Vasara ja nauloja -hankkeessa</oddFooter>
  </headerFooter>
  <rowBreaks count="3" manualBreakCount="3">
    <brk id="24" max="7" man="1"/>
    <brk id="122" max="7" man="1"/>
    <brk id="184" max="14" man="1"/>
  </rowBreaks>
  <colBreaks count="2" manualBreakCount="2">
    <brk id="5" max="181" man="1"/>
    <brk id="7" max="181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8BE3AB-5138-4255-88CF-40310D216227}">
  <sheetPr codeName="Taul3">
    <tabColor theme="1"/>
    <pageSetUpPr fitToPage="1"/>
  </sheetPr>
  <dimension ref="A1:X28"/>
  <sheetViews>
    <sheetView showGridLines="0" zoomScaleNormal="100" workbookViewId="0">
      <selection activeCell="D5" sqref="D5"/>
    </sheetView>
  </sheetViews>
  <sheetFormatPr defaultRowHeight="14.5" x14ac:dyDescent="0.35"/>
  <cols>
    <col min="1" max="1" width="7.26953125" customWidth="1"/>
    <col min="2" max="2" width="1.453125" customWidth="1"/>
    <col min="3" max="3" width="35.54296875" customWidth="1"/>
    <col min="4" max="4" width="78.7265625" customWidth="1"/>
    <col min="5" max="5" width="1.6328125" customWidth="1"/>
    <col min="7" max="7" width="42.1796875" customWidth="1"/>
    <col min="13" max="13" width="1.08984375" customWidth="1"/>
  </cols>
  <sheetData>
    <row r="1" spans="1:24" ht="9" customHeight="1" x14ac:dyDescent="0.35">
      <c r="A1" s="1"/>
      <c r="B1" s="1"/>
      <c r="C1" s="1"/>
      <c r="D1" s="1"/>
      <c r="F1" s="1"/>
      <c r="M1" s="1"/>
      <c r="N1" s="1"/>
    </row>
    <row r="2" spans="1:24" ht="35.5" customHeight="1" x14ac:dyDescent="0.35">
      <c r="A2" s="1"/>
      <c r="B2" s="1"/>
      <c r="C2" s="97" t="s">
        <v>167</v>
      </c>
      <c r="D2" s="98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4" ht="11" customHeight="1" x14ac:dyDescent="0.35">
      <c r="A3" s="1"/>
      <c r="B3" s="1"/>
      <c r="C3" s="1"/>
      <c r="D3" s="1"/>
      <c r="E3" s="1"/>
      <c r="F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5.5" customHeight="1" x14ac:dyDescent="0.35">
      <c r="A4" s="1"/>
      <c r="B4" s="1"/>
      <c r="C4" s="99" t="s">
        <v>168</v>
      </c>
      <c r="D4" s="19"/>
      <c r="M4" s="1"/>
      <c r="N4" s="1"/>
      <c r="O4" s="1"/>
      <c r="P4" s="1"/>
      <c r="Q4" s="1"/>
      <c r="R4" s="1"/>
      <c r="S4" s="1"/>
      <c r="V4" s="1"/>
      <c r="W4" s="1"/>
      <c r="X4" s="1"/>
    </row>
    <row r="5" spans="1:24" s="7" customFormat="1" ht="19" customHeight="1" x14ac:dyDescent="0.35">
      <c r="A5" s="1"/>
      <c r="B5" s="1"/>
      <c r="C5" s="197" t="s">
        <v>171</v>
      </c>
      <c r="D5" s="198"/>
      <c r="E5"/>
      <c r="F5"/>
      <c r="G5"/>
      <c r="H5"/>
      <c r="I5"/>
      <c r="J5"/>
      <c r="K5"/>
      <c r="L5"/>
      <c r="M5" s="1"/>
      <c r="N5" s="1"/>
      <c r="O5" s="1"/>
      <c r="P5" s="1"/>
      <c r="Q5" s="1"/>
      <c r="R5" s="1"/>
      <c r="S5" s="1"/>
      <c r="T5"/>
      <c r="U5"/>
      <c r="V5" s="8"/>
      <c r="W5" s="8"/>
      <c r="X5" s="8"/>
    </row>
    <row r="6" spans="1:24" s="7" customFormat="1" ht="19" customHeight="1" x14ac:dyDescent="0.35">
      <c r="A6" s="1"/>
      <c r="B6" s="1"/>
      <c r="C6" s="199" t="s">
        <v>172</v>
      </c>
      <c r="D6" s="200"/>
      <c r="E6"/>
      <c r="F6"/>
      <c r="H6"/>
      <c r="I6"/>
      <c r="J6"/>
      <c r="K6"/>
      <c r="L6"/>
      <c r="M6" s="1"/>
      <c r="N6" s="1"/>
      <c r="O6" s="1"/>
      <c r="P6" s="1"/>
      <c r="Q6" s="1"/>
      <c r="R6" s="1"/>
      <c r="S6" s="1"/>
      <c r="T6"/>
      <c r="U6"/>
      <c r="V6" s="8"/>
      <c r="W6" s="8"/>
      <c r="X6" s="8"/>
    </row>
    <row r="7" spans="1:24" s="7" customFormat="1" ht="19" customHeight="1" x14ac:dyDescent="0.35">
      <c r="A7" s="1"/>
      <c r="B7" s="1"/>
      <c r="C7" s="199" t="s">
        <v>180</v>
      </c>
      <c r="D7" s="200"/>
      <c r="E7"/>
      <c r="F7"/>
      <c r="G7"/>
      <c r="H7"/>
      <c r="I7"/>
      <c r="J7"/>
      <c r="K7"/>
      <c r="L7"/>
      <c r="M7" s="1"/>
      <c r="N7" s="1"/>
      <c r="O7" s="1"/>
      <c r="P7" s="1"/>
      <c r="Q7" s="1"/>
      <c r="R7" s="1"/>
      <c r="S7" s="1"/>
      <c r="T7"/>
      <c r="U7"/>
      <c r="V7" s="8"/>
      <c r="W7" s="8"/>
      <c r="X7" s="8"/>
    </row>
    <row r="8" spans="1:24" ht="19" customHeight="1" x14ac:dyDescent="0.35">
      <c r="A8" s="1"/>
      <c r="B8" s="1"/>
      <c r="C8" s="199" t="s">
        <v>173</v>
      </c>
      <c r="D8" s="200"/>
      <c r="M8" s="1"/>
      <c r="N8" s="1"/>
      <c r="O8" s="1"/>
      <c r="P8" s="1"/>
      <c r="Q8" s="1"/>
      <c r="R8" s="1"/>
      <c r="S8" s="1"/>
    </row>
    <row r="9" spans="1:24" ht="19" customHeight="1" x14ac:dyDescent="0.35">
      <c r="A9" s="1"/>
      <c r="B9" s="1"/>
      <c r="C9" s="199" t="s">
        <v>174</v>
      </c>
      <c r="D9" s="200"/>
      <c r="M9" s="1"/>
      <c r="N9" s="1"/>
      <c r="O9" s="1"/>
      <c r="P9" s="1"/>
      <c r="Q9" s="1"/>
      <c r="R9" s="1"/>
      <c r="S9" s="1"/>
    </row>
    <row r="10" spans="1:24" ht="19" customHeight="1" x14ac:dyDescent="0.35">
      <c r="A10" s="1"/>
      <c r="B10" s="1"/>
      <c r="C10" s="201" t="s">
        <v>175</v>
      </c>
      <c r="D10" s="202"/>
      <c r="M10" s="1"/>
      <c r="N10" s="1"/>
      <c r="O10" s="1"/>
      <c r="P10" s="1"/>
      <c r="Q10" s="1"/>
      <c r="R10" s="1"/>
      <c r="S10" s="1"/>
    </row>
    <row r="11" spans="1:24" x14ac:dyDescent="0.35">
      <c r="A11" s="1"/>
      <c r="B11" s="1"/>
      <c r="C11" s="1"/>
      <c r="D11" s="1"/>
      <c r="E11" s="1"/>
      <c r="F11" s="1"/>
      <c r="M11" s="1"/>
      <c r="N11" s="1"/>
      <c r="O11" s="1"/>
      <c r="P11" s="1"/>
      <c r="Q11" s="1"/>
      <c r="R11" s="1"/>
      <c r="S11" s="1"/>
    </row>
    <row r="12" spans="1:24" x14ac:dyDescent="0.35">
      <c r="A12" s="1"/>
      <c r="B12" s="1"/>
      <c r="C12" s="100" t="s">
        <v>169</v>
      </c>
      <c r="D12" s="101"/>
      <c r="M12" s="1"/>
      <c r="N12" s="1"/>
      <c r="O12" s="1"/>
      <c r="P12" s="1"/>
      <c r="Q12" s="1"/>
      <c r="R12" s="1"/>
      <c r="S12" s="1"/>
    </row>
    <row r="13" spans="1:24" ht="20" customHeight="1" x14ac:dyDescent="0.35">
      <c r="A13" s="1"/>
      <c r="B13" s="1"/>
      <c r="C13" s="197" t="s">
        <v>158</v>
      </c>
      <c r="D13" s="198"/>
      <c r="M13" s="1"/>
      <c r="N13" s="1"/>
      <c r="O13" s="1"/>
      <c r="P13" s="1"/>
      <c r="Q13" s="1"/>
      <c r="R13" s="1"/>
      <c r="S13" s="1"/>
    </row>
    <row r="14" spans="1:24" ht="20" customHeight="1" x14ac:dyDescent="0.35">
      <c r="A14" s="1"/>
      <c r="B14" s="1"/>
      <c r="C14" s="199" t="s">
        <v>159</v>
      </c>
      <c r="D14" s="200"/>
      <c r="M14" s="1"/>
      <c r="N14" s="1"/>
      <c r="O14" s="1"/>
      <c r="P14" s="1"/>
      <c r="Q14" s="1"/>
      <c r="R14" s="1"/>
      <c r="S14" s="1"/>
    </row>
    <row r="15" spans="1:24" ht="20" customHeight="1" x14ac:dyDescent="0.35">
      <c r="A15" s="1"/>
      <c r="B15" s="1"/>
      <c r="C15" s="199" t="s">
        <v>170</v>
      </c>
      <c r="D15" s="200"/>
      <c r="M15" s="1"/>
      <c r="N15" s="1"/>
      <c r="O15" s="1"/>
      <c r="P15" s="1"/>
      <c r="Q15" s="1"/>
      <c r="R15" s="1"/>
      <c r="S15" s="1"/>
    </row>
    <row r="16" spans="1:24" ht="20" customHeight="1" x14ac:dyDescent="0.35">
      <c r="A16" s="1"/>
      <c r="B16" s="1"/>
      <c r="C16" s="201" t="s">
        <v>160</v>
      </c>
      <c r="D16" s="203"/>
      <c r="M16" s="1"/>
      <c r="N16" s="1"/>
      <c r="O16" s="1"/>
      <c r="P16" s="1"/>
      <c r="Q16" s="1"/>
      <c r="R16" s="1"/>
      <c r="S16" s="1"/>
    </row>
    <row r="17" spans="1:19" x14ac:dyDescent="0.35">
      <c r="A17" s="1"/>
      <c r="B17" s="1"/>
      <c r="C17" s="1"/>
      <c r="D17" s="1"/>
      <c r="E17" s="1"/>
      <c r="F17" s="1"/>
      <c r="M17" s="1"/>
      <c r="N17" s="1"/>
      <c r="O17" s="1"/>
      <c r="P17" s="1"/>
      <c r="Q17" s="1"/>
      <c r="R17" s="1"/>
      <c r="S17" s="1"/>
    </row>
    <row r="18" spans="1:19" x14ac:dyDescent="0.35">
      <c r="A18" s="1"/>
      <c r="B18" s="1"/>
      <c r="C18" s="100" t="s">
        <v>157</v>
      </c>
      <c r="D18" s="101"/>
      <c r="M18" s="1"/>
      <c r="N18" s="1"/>
      <c r="O18" s="1"/>
      <c r="P18" s="1"/>
      <c r="Q18" s="1"/>
      <c r="R18" s="1"/>
      <c r="S18" s="1"/>
    </row>
    <row r="19" spans="1:19" ht="20" customHeight="1" x14ac:dyDescent="0.35">
      <c r="A19" s="1"/>
      <c r="B19" s="1"/>
      <c r="C19" s="197" t="s">
        <v>45</v>
      </c>
      <c r="D19" s="198"/>
      <c r="M19" s="1"/>
      <c r="N19" s="1"/>
      <c r="O19" s="1"/>
      <c r="P19" s="1"/>
      <c r="Q19" s="1"/>
      <c r="R19" s="1"/>
      <c r="S19" s="1"/>
    </row>
    <row r="20" spans="1:19" ht="20" customHeight="1" x14ac:dyDescent="0.35">
      <c r="A20" s="1"/>
      <c r="B20" s="1"/>
      <c r="C20" s="199" t="s">
        <v>179</v>
      </c>
      <c r="D20" s="200"/>
      <c r="M20" s="1"/>
      <c r="N20" s="1"/>
      <c r="O20" s="1"/>
      <c r="P20" s="1"/>
      <c r="Q20" s="1"/>
      <c r="R20" s="1"/>
      <c r="S20" s="1"/>
    </row>
    <row r="21" spans="1:19" ht="20" customHeight="1" x14ac:dyDescent="0.35">
      <c r="A21" s="1"/>
      <c r="B21" s="1"/>
      <c r="C21" s="199" t="s">
        <v>46</v>
      </c>
      <c r="D21" s="200"/>
      <c r="M21" s="1"/>
      <c r="N21" s="1"/>
      <c r="O21" s="1"/>
      <c r="P21" s="1"/>
      <c r="Q21" s="1"/>
      <c r="R21" s="1"/>
      <c r="S21" s="1"/>
    </row>
    <row r="22" spans="1:19" ht="20" customHeight="1" x14ac:dyDescent="0.35">
      <c r="A22" s="1"/>
      <c r="B22" s="1"/>
      <c r="C22" s="201" t="s">
        <v>47</v>
      </c>
      <c r="D22" s="203"/>
      <c r="M22" s="1"/>
      <c r="N22" s="1"/>
      <c r="O22" s="1"/>
      <c r="P22" s="1"/>
      <c r="Q22" s="1"/>
      <c r="R22" s="1"/>
      <c r="S22" s="1"/>
    </row>
    <row r="23" spans="1:19" ht="10.5" customHeight="1" x14ac:dyDescent="0.35">
      <c r="A23" s="1"/>
      <c r="B23" s="1"/>
      <c r="C23" s="1"/>
      <c r="D23" s="1"/>
      <c r="E23" s="1"/>
      <c r="F23" s="1"/>
      <c r="M23" s="1"/>
      <c r="N23" s="1"/>
      <c r="O23" s="1"/>
      <c r="P23" s="1"/>
      <c r="Q23" s="1"/>
      <c r="R23" s="1"/>
      <c r="S23" s="1"/>
    </row>
    <row r="24" spans="1:19" x14ac:dyDescent="0.35">
      <c r="A24" s="1"/>
      <c r="B24" s="1"/>
      <c r="M24" s="1"/>
      <c r="N24" s="1"/>
      <c r="O24" s="1"/>
      <c r="P24" s="1"/>
      <c r="Q24" s="1"/>
      <c r="R24" s="1"/>
      <c r="S24" s="1"/>
    </row>
    <row r="25" spans="1:19" x14ac:dyDescent="0.35">
      <c r="M25" s="1"/>
      <c r="N25" s="1"/>
      <c r="O25" s="1"/>
      <c r="P25" s="1"/>
      <c r="Q25" s="1"/>
      <c r="R25" s="1"/>
      <c r="S25" s="1"/>
    </row>
    <row r="26" spans="1:19" x14ac:dyDescent="0.35">
      <c r="M26" s="1"/>
      <c r="N26" s="1"/>
      <c r="O26" s="1"/>
      <c r="P26" s="1"/>
      <c r="Q26" s="1"/>
      <c r="R26" s="1"/>
      <c r="S26" s="1"/>
    </row>
    <row r="27" spans="1:19" x14ac:dyDescent="0.35">
      <c r="M27" s="1"/>
    </row>
    <row r="28" spans="1:19" x14ac:dyDescent="0.35">
      <c r="M28" s="1"/>
    </row>
  </sheetData>
  <sheetProtection algorithmName="SHA-512" hashValue="N5yqDVmbAPoQT5AeJWNiVYnDv4R2uBvLymHSNaCuVKxOpNRNMasYcRJY/jzwN9yRiNmVeEp6eD3sWkUJgIQnFg==" saltValue="ZI8zHvmZzZLw7xgLfrdj3A==" spinCount="100000" sheet="1" objects="1" scenarios="1" selectLockedCells="1"/>
  <pageMargins left="0.70866141732283472" right="0.70866141732283472" top="0.74803149606299213" bottom="0.74803149606299213" header="0.31496062992125984" footer="0.31496062992125984"/>
  <pageSetup paperSize="9" scale="27" orientation="portrait" horizontalDpi="0" verticalDpi="0" r:id="rId1"/>
  <headerFooter>
    <oddHeader>&amp;L&amp;G&amp;C&amp;G</oddHeader>
  </headerFooter>
  <colBreaks count="1" manualBreakCount="1">
    <brk id="13" max="1048575" man="1"/>
  </colBreaks>
  <legacy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1BF2B-D8B0-4808-8D78-AD9A338319C3}">
  <sheetPr codeName="Taul11">
    <tabColor theme="9" tint="0.39997558519241921"/>
    <pageSetUpPr fitToPage="1"/>
  </sheetPr>
  <dimension ref="A1:V199"/>
  <sheetViews>
    <sheetView showGridLines="0" zoomScaleNormal="100" workbookViewId="0">
      <pane xSplit="2" ySplit="6" topLeftCell="C141" activePane="bottomRight" state="frozen"/>
      <selection pane="topRight" activeCell="C1" sqref="C1"/>
      <selection pane="bottomLeft" activeCell="A9" sqref="A9"/>
      <selection pane="bottomRight" activeCell="K166" sqref="K166"/>
    </sheetView>
  </sheetViews>
  <sheetFormatPr defaultRowHeight="14.5" x14ac:dyDescent="0.35"/>
  <cols>
    <col min="1" max="1" width="1.1796875" customWidth="1"/>
    <col min="2" max="2" width="48.54296875" customWidth="1"/>
    <col min="3" max="3" width="27" customWidth="1"/>
    <col min="4" max="4" width="9.54296875" customWidth="1"/>
    <col min="5" max="7" width="9.90625" customWidth="1"/>
    <col min="8" max="9" width="10.1796875" customWidth="1"/>
    <col min="10" max="10" width="9.36328125" customWidth="1"/>
    <col min="11" max="11" width="13.54296875" customWidth="1"/>
    <col min="12" max="12" width="1.26953125" style="1" customWidth="1"/>
    <col min="13" max="13" width="10" customWidth="1"/>
    <col min="14" max="14" width="9.1796875" customWidth="1"/>
    <col min="15" max="15" width="11.81640625" customWidth="1"/>
    <col min="16" max="16" width="6.36328125" customWidth="1"/>
    <col min="17" max="17" width="34.6328125" style="33" customWidth="1"/>
    <col min="18" max="18" width="1.6328125" style="1" customWidth="1"/>
    <col min="19" max="19" width="108.36328125" customWidth="1"/>
    <col min="20" max="20" width="1.26953125" customWidth="1"/>
  </cols>
  <sheetData>
    <row r="1" spans="1:22" ht="6.5" customHeight="1" x14ac:dyDescent="0.35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"/>
      <c r="V1" s="1"/>
    </row>
    <row r="2" spans="1:22" s="7" customFormat="1" ht="8.5" customHeight="1" thickBot="1" x14ac:dyDescent="0.4">
      <c r="A2" s="50"/>
      <c r="B2" s="51"/>
      <c r="K2" s="69"/>
      <c r="L2" s="69"/>
      <c r="M2" s="69"/>
      <c r="N2" s="69"/>
      <c r="O2" s="69"/>
      <c r="P2" s="69"/>
      <c r="Q2" s="69"/>
      <c r="R2" s="69"/>
      <c r="S2" s="69"/>
      <c r="T2" s="19"/>
      <c r="U2" s="8"/>
      <c r="V2" s="8"/>
    </row>
    <row r="3" spans="1:22" s="7" customFormat="1" ht="23" customHeight="1" thickBot="1" x14ac:dyDescent="0.4">
      <c r="A3" s="50"/>
      <c r="B3" s="51"/>
      <c r="C3" s="52" t="s">
        <v>225</v>
      </c>
      <c r="D3" s="102"/>
      <c r="E3" s="102"/>
      <c r="F3" s="102"/>
      <c r="G3" s="102"/>
      <c r="H3" s="102"/>
      <c r="I3" s="107" t="s">
        <v>31</v>
      </c>
      <c r="J3" s="108"/>
      <c r="K3" s="134"/>
      <c r="L3" s="8"/>
      <c r="M3" s="56"/>
      <c r="N3" s="8"/>
      <c r="O3" s="8"/>
      <c r="P3" s="8"/>
      <c r="Q3" s="54"/>
      <c r="R3" s="8"/>
      <c r="S3" s="55"/>
      <c r="T3" s="19"/>
      <c r="U3" s="8"/>
      <c r="V3" s="8"/>
    </row>
    <row r="4" spans="1:22" ht="23" customHeight="1" thickBot="1" x14ac:dyDescent="0.4">
      <c r="A4" s="32"/>
      <c r="B4" s="57"/>
      <c r="C4" s="103" t="s">
        <v>208</v>
      </c>
      <c r="D4" s="33"/>
      <c r="E4" s="33"/>
      <c r="F4" s="33"/>
      <c r="G4" s="33"/>
      <c r="H4" s="33"/>
      <c r="I4" s="107" t="s">
        <v>32</v>
      </c>
      <c r="J4" s="109"/>
      <c r="K4" s="135"/>
      <c r="L4" s="57"/>
      <c r="M4" s="33"/>
      <c r="N4" s="33"/>
      <c r="O4" s="33"/>
      <c r="P4" s="33"/>
      <c r="R4" s="33"/>
      <c r="S4" s="33"/>
      <c r="T4" s="19"/>
      <c r="U4" s="1"/>
      <c r="V4" s="1"/>
    </row>
    <row r="5" spans="1:22" ht="30" customHeight="1" thickBot="1" x14ac:dyDescent="0.4">
      <c r="A5" s="5"/>
      <c r="B5" s="1"/>
      <c r="C5" s="335" t="s">
        <v>30</v>
      </c>
      <c r="D5" s="336"/>
      <c r="E5" s="336"/>
      <c r="F5" s="58"/>
      <c r="G5" s="59"/>
      <c r="H5" s="59"/>
      <c r="I5" s="104"/>
      <c r="J5" s="105"/>
      <c r="K5" s="106"/>
      <c r="M5" s="332" t="s">
        <v>51</v>
      </c>
      <c r="N5" s="333"/>
      <c r="O5" s="333"/>
      <c r="P5" s="333"/>
      <c r="Q5" s="334"/>
      <c r="S5" s="92" t="s">
        <v>157</v>
      </c>
      <c r="T5" s="19"/>
      <c r="U5" s="1"/>
      <c r="V5" s="1"/>
    </row>
    <row r="6" spans="1:22" s="69" customFormat="1" ht="51.5" customHeight="1" x14ac:dyDescent="0.35">
      <c r="A6" s="60"/>
      <c r="B6" s="61" t="s">
        <v>52</v>
      </c>
      <c r="C6" s="62" t="s">
        <v>63</v>
      </c>
      <c r="D6" s="63" t="s">
        <v>0</v>
      </c>
      <c r="E6" s="63" t="s">
        <v>50</v>
      </c>
      <c r="F6" s="63" t="s">
        <v>1</v>
      </c>
      <c r="G6" s="64" t="s">
        <v>163</v>
      </c>
      <c r="H6" s="63" t="s">
        <v>161</v>
      </c>
      <c r="I6" s="63" t="s">
        <v>162</v>
      </c>
      <c r="J6" s="63" t="s">
        <v>53</v>
      </c>
      <c r="K6" s="64" t="s">
        <v>164</v>
      </c>
      <c r="L6" s="25"/>
      <c r="M6" s="65" t="s">
        <v>214</v>
      </c>
      <c r="N6" s="66" t="s">
        <v>2</v>
      </c>
      <c r="O6" s="67" t="s">
        <v>3</v>
      </c>
      <c r="P6" s="66" t="s">
        <v>176</v>
      </c>
      <c r="Q6" s="68" t="s">
        <v>64</v>
      </c>
      <c r="R6" s="53"/>
      <c r="S6" s="23" t="s">
        <v>183</v>
      </c>
      <c r="T6" s="19"/>
      <c r="U6" s="53"/>
      <c r="V6" s="53"/>
    </row>
    <row r="7" spans="1:22" s="69" customFormat="1" ht="16" customHeight="1" x14ac:dyDescent="0.35">
      <c r="A7" s="29" t="s">
        <v>146</v>
      </c>
      <c r="B7" s="70"/>
      <c r="C7" s="71"/>
      <c r="D7" s="71"/>
      <c r="E7" s="71"/>
      <c r="F7" s="71"/>
      <c r="G7" s="72"/>
      <c r="H7" s="71"/>
      <c r="I7" s="71"/>
      <c r="J7" s="71"/>
      <c r="K7" s="72"/>
      <c r="L7" s="25"/>
      <c r="M7" s="73"/>
      <c r="N7" s="71"/>
      <c r="O7" s="71"/>
      <c r="P7" s="72"/>
      <c r="Q7" s="74"/>
      <c r="R7" s="53"/>
      <c r="S7" s="93"/>
      <c r="T7" s="19"/>
      <c r="U7" s="53"/>
      <c r="V7" s="53"/>
    </row>
    <row r="8" spans="1:22" x14ac:dyDescent="0.35">
      <c r="A8" s="19"/>
      <c r="B8" s="204" t="s">
        <v>143</v>
      </c>
      <c r="C8" s="205"/>
      <c r="D8" s="206"/>
      <c r="E8" s="300"/>
      <c r="F8" s="206"/>
      <c r="G8" s="324">
        <f t="shared" ref="G8:G16" si="0">F8*D8</f>
        <v>0</v>
      </c>
      <c r="H8" s="206"/>
      <c r="I8" s="206"/>
      <c r="J8" s="206"/>
      <c r="K8" s="324">
        <f t="shared" ref="K8:K16" si="1">G8+H8+I8*J8</f>
        <v>0</v>
      </c>
      <c r="L8" s="178"/>
      <c r="M8" s="221"/>
      <c r="N8" s="206"/>
      <c r="O8" s="207">
        <f t="shared" ref="O8:O16" si="2">M8*20+N8*60</f>
        <v>0</v>
      </c>
      <c r="P8" s="222"/>
      <c r="Q8" s="223"/>
      <c r="R8" s="75">
        <f>O8+K8</f>
        <v>0</v>
      </c>
      <c r="S8" s="18" t="str" cm="1">
        <f t="array" ref="S8">IF(R8:R8=0,"Ei toimenpiteitä","Kirjoita tähän mitä tehdään")</f>
        <v>Ei toimenpiteitä</v>
      </c>
      <c r="T8" s="19"/>
      <c r="U8" s="1"/>
      <c r="V8" s="1"/>
    </row>
    <row r="9" spans="1:22" x14ac:dyDescent="0.35">
      <c r="A9" s="19"/>
      <c r="B9" s="208" t="s">
        <v>144</v>
      </c>
      <c r="C9" s="209"/>
      <c r="D9" s="210"/>
      <c r="E9" s="301"/>
      <c r="F9" s="210"/>
      <c r="G9" s="325">
        <f t="shared" si="0"/>
        <v>0</v>
      </c>
      <c r="H9" s="210"/>
      <c r="I9" s="210"/>
      <c r="J9" s="210"/>
      <c r="K9" s="325">
        <f t="shared" si="1"/>
        <v>0</v>
      </c>
      <c r="L9" s="178"/>
      <c r="M9" s="224"/>
      <c r="N9" s="210"/>
      <c r="O9" s="211">
        <f t="shared" si="2"/>
        <v>0</v>
      </c>
      <c r="P9" s="225"/>
      <c r="Q9" s="226"/>
      <c r="R9" s="75">
        <f t="shared" ref="R9:R78" si="3">O9+K9</f>
        <v>0</v>
      </c>
      <c r="S9" s="18" t="str" cm="1">
        <f t="array" ref="S9">IF(R9:R9=0,"Ei toimenpiteitä","Kirjoita tähän mitä tehdään")</f>
        <v>Ei toimenpiteitä</v>
      </c>
      <c r="T9" s="19"/>
      <c r="U9" s="1"/>
      <c r="V9" s="1"/>
    </row>
    <row r="10" spans="1:22" x14ac:dyDescent="0.35">
      <c r="A10" s="19"/>
      <c r="B10" s="208" t="s">
        <v>145</v>
      </c>
      <c r="C10" s="209"/>
      <c r="D10" s="210"/>
      <c r="E10" s="301"/>
      <c r="F10" s="210"/>
      <c r="G10" s="325">
        <f t="shared" si="0"/>
        <v>0</v>
      </c>
      <c r="H10" s="210"/>
      <c r="I10" s="210"/>
      <c r="J10" s="210"/>
      <c r="K10" s="325">
        <f t="shared" si="1"/>
        <v>0</v>
      </c>
      <c r="L10" s="178"/>
      <c r="M10" s="224"/>
      <c r="N10" s="210"/>
      <c r="O10" s="211">
        <f t="shared" si="2"/>
        <v>0</v>
      </c>
      <c r="P10" s="225"/>
      <c r="Q10" s="226"/>
      <c r="R10" s="75">
        <f t="shared" si="3"/>
        <v>0</v>
      </c>
      <c r="S10" s="18" t="str" cm="1">
        <f t="array" ref="S10">IF(R10:R10=0,"Ei toimenpiteitä","Kirjoita tähän mitä tehdään")</f>
        <v>Ei toimenpiteitä</v>
      </c>
      <c r="T10" s="19"/>
      <c r="U10" s="1"/>
      <c r="V10" s="1"/>
    </row>
    <row r="11" spans="1:22" x14ac:dyDescent="0.35">
      <c r="A11" s="19"/>
      <c r="B11" s="208" t="s">
        <v>148</v>
      </c>
      <c r="C11" s="209"/>
      <c r="D11" s="210"/>
      <c r="E11" s="301"/>
      <c r="F11" s="210"/>
      <c r="G11" s="325">
        <f t="shared" si="0"/>
        <v>0</v>
      </c>
      <c r="H11" s="210"/>
      <c r="I11" s="210"/>
      <c r="J11" s="210"/>
      <c r="K11" s="325">
        <f t="shared" si="1"/>
        <v>0</v>
      </c>
      <c r="L11" s="178"/>
      <c r="M11" s="224"/>
      <c r="N11" s="210"/>
      <c r="O11" s="211">
        <f t="shared" si="2"/>
        <v>0</v>
      </c>
      <c r="P11" s="225"/>
      <c r="Q11" s="226"/>
      <c r="R11" s="75">
        <f t="shared" si="3"/>
        <v>0</v>
      </c>
      <c r="S11" s="18" t="str" cm="1">
        <f t="array" ref="S11">IF(R11:R11=0,"Ei toimenpiteitä","Kirjoita tähän mitä tehdään")</f>
        <v>Ei toimenpiteitä</v>
      </c>
      <c r="T11" s="19"/>
      <c r="U11" s="1"/>
      <c r="V11" s="1"/>
    </row>
    <row r="12" spans="1:22" x14ac:dyDescent="0.35">
      <c r="A12" s="19"/>
      <c r="B12" s="212" t="s">
        <v>11</v>
      </c>
      <c r="C12" s="209"/>
      <c r="D12" s="210"/>
      <c r="E12" s="301"/>
      <c r="F12" s="210"/>
      <c r="G12" s="325">
        <f t="shared" si="0"/>
        <v>0</v>
      </c>
      <c r="H12" s="210"/>
      <c r="I12" s="210"/>
      <c r="J12" s="210"/>
      <c r="K12" s="325">
        <f t="shared" si="1"/>
        <v>0</v>
      </c>
      <c r="L12" s="178"/>
      <c r="M12" s="224"/>
      <c r="N12" s="210"/>
      <c r="O12" s="211">
        <f t="shared" si="2"/>
        <v>0</v>
      </c>
      <c r="P12" s="225"/>
      <c r="Q12" s="226"/>
      <c r="R12" s="75">
        <f t="shared" si="3"/>
        <v>0</v>
      </c>
      <c r="S12" s="18" t="str" cm="1">
        <f t="array" ref="S12">IF(R12:R12=0,"Ei toimenpiteitä","Kirjoita tähän mitä tehdään")</f>
        <v>Ei toimenpiteitä</v>
      </c>
      <c r="T12" s="19"/>
      <c r="U12" s="1"/>
      <c r="V12" s="1"/>
    </row>
    <row r="13" spans="1:22" x14ac:dyDescent="0.35">
      <c r="A13" s="19"/>
      <c r="B13" s="212" t="s">
        <v>12</v>
      </c>
      <c r="C13" s="209"/>
      <c r="D13" s="210"/>
      <c r="E13" s="301"/>
      <c r="F13" s="210"/>
      <c r="G13" s="325">
        <f t="shared" si="0"/>
        <v>0</v>
      </c>
      <c r="H13" s="210"/>
      <c r="I13" s="210"/>
      <c r="J13" s="210"/>
      <c r="K13" s="325">
        <f t="shared" si="1"/>
        <v>0</v>
      </c>
      <c r="L13" s="178"/>
      <c r="M13" s="224"/>
      <c r="N13" s="210"/>
      <c r="O13" s="211">
        <f t="shared" si="2"/>
        <v>0</v>
      </c>
      <c r="P13" s="225"/>
      <c r="Q13" s="226"/>
      <c r="R13" s="75">
        <f t="shared" si="3"/>
        <v>0</v>
      </c>
      <c r="S13" s="18" t="str" cm="1">
        <f t="array" ref="S13">IF(R13:R13=0,"Ei toimenpiteitä","Kirjoita tähän mitä tehdään")</f>
        <v>Ei toimenpiteitä</v>
      </c>
      <c r="T13" s="19"/>
      <c r="U13" s="1"/>
      <c r="V13" s="1"/>
    </row>
    <row r="14" spans="1:22" x14ac:dyDescent="0.35">
      <c r="A14" s="19"/>
      <c r="B14" s="212" t="s">
        <v>13</v>
      </c>
      <c r="C14" s="209"/>
      <c r="D14" s="210"/>
      <c r="E14" s="301"/>
      <c r="F14" s="210"/>
      <c r="G14" s="325">
        <f t="shared" si="0"/>
        <v>0</v>
      </c>
      <c r="H14" s="210"/>
      <c r="I14" s="210"/>
      <c r="J14" s="210"/>
      <c r="K14" s="325">
        <f t="shared" si="1"/>
        <v>0</v>
      </c>
      <c r="L14" s="178"/>
      <c r="M14" s="224"/>
      <c r="N14" s="210"/>
      <c r="O14" s="211">
        <f t="shared" si="2"/>
        <v>0</v>
      </c>
      <c r="P14" s="225"/>
      <c r="Q14" s="226"/>
      <c r="R14" s="75">
        <f t="shared" si="3"/>
        <v>0</v>
      </c>
      <c r="S14" s="18" t="str" cm="1">
        <f t="array" ref="S14">IF(R14:R14=0,"Ei toimenpiteitä","Kirjoita tähän mitä tehdään")</f>
        <v>Ei toimenpiteitä</v>
      </c>
      <c r="T14" s="19"/>
      <c r="U14" s="1"/>
      <c r="V14" s="1"/>
    </row>
    <row r="15" spans="1:22" x14ac:dyDescent="0.35">
      <c r="A15" s="19"/>
      <c r="B15" s="212" t="s">
        <v>202</v>
      </c>
      <c r="C15" s="209"/>
      <c r="D15" s="210"/>
      <c r="E15" s="301"/>
      <c r="F15" s="210"/>
      <c r="G15" s="325">
        <f t="shared" si="0"/>
        <v>0</v>
      </c>
      <c r="H15" s="210"/>
      <c r="I15" s="210"/>
      <c r="J15" s="210"/>
      <c r="K15" s="325">
        <f t="shared" si="1"/>
        <v>0</v>
      </c>
      <c r="L15" s="178"/>
      <c r="M15" s="224"/>
      <c r="N15" s="210"/>
      <c r="O15" s="211">
        <f t="shared" si="2"/>
        <v>0</v>
      </c>
      <c r="P15" s="225"/>
      <c r="Q15" s="226"/>
      <c r="R15" s="75">
        <f t="shared" si="3"/>
        <v>0</v>
      </c>
      <c r="S15" s="18" t="str" cm="1">
        <f t="array" ref="S15">IF(R15:R15=0,"Ei toimenpiteitä","Kirjoita tähän mitä tehdään")</f>
        <v>Ei toimenpiteitä</v>
      </c>
      <c r="T15" s="19"/>
      <c r="U15" s="1"/>
      <c r="V15" s="1"/>
    </row>
    <row r="16" spans="1:22" x14ac:dyDescent="0.35">
      <c r="A16" s="19"/>
      <c r="B16" s="213" t="s">
        <v>149</v>
      </c>
      <c r="C16" s="209"/>
      <c r="D16" s="210"/>
      <c r="E16" s="301"/>
      <c r="F16" s="210"/>
      <c r="G16" s="325">
        <f t="shared" si="0"/>
        <v>0</v>
      </c>
      <c r="H16" s="210"/>
      <c r="I16" s="210"/>
      <c r="J16" s="210"/>
      <c r="K16" s="325">
        <f t="shared" si="1"/>
        <v>0</v>
      </c>
      <c r="L16" s="178"/>
      <c r="M16" s="224"/>
      <c r="N16" s="210"/>
      <c r="O16" s="211">
        <f t="shared" si="2"/>
        <v>0</v>
      </c>
      <c r="P16" s="225"/>
      <c r="Q16" s="226"/>
      <c r="R16" s="75">
        <f t="shared" si="3"/>
        <v>0</v>
      </c>
      <c r="S16" s="18" t="str" cm="1">
        <f t="array" ref="S16">IF(R16:R16=0,"Ei toimenpiteitä","Kirjoita tähän mitä tehdään")</f>
        <v>Ei toimenpiteitä</v>
      </c>
      <c r="T16" s="19"/>
      <c r="U16" s="1"/>
      <c r="V16" s="1"/>
    </row>
    <row r="17" spans="1:22" x14ac:dyDescent="0.35">
      <c r="A17" s="19"/>
      <c r="B17" s="214" t="s">
        <v>149</v>
      </c>
      <c r="C17" s="215"/>
      <c r="D17" s="216"/>
      <c r="E17" s="301"/>
      <c r="F17" s="216"/>
      <c r="G17" s="326">
        <f>F17*D17</f>
        <v>0</v>
      </c>
      <c r="H17" s="216"/>
      <c r="I17" s="216"/>
      <c r="J17" s="216"/>
      <c r="K17" s="326">
        <f>G17+H17+I17*J17</f>
        <v>0</v>
      </c>
      <c r="L17" s="178"/>
      <c r="M17" s="227"/>
      <c r="N17" s="216"/>
      <c r="O17" s="217">
        <f>M17*20+N17*60</f>
        <v>0</v>
      </c>
      <c r="P17" s="228"/>
      <c r="Q17" s="229"/>
      <c r="R17" s="75">
        <f t="shared" si="3"/>
        <v>0</v>
      </c>
      <c r="S17" s="18" t="str" cm="1">
        <f t="array" ref="S17">IF(R17:R17=0,"Ei toimenpiteitä","Kirjoita tähän mitä tehdään")</f>
        <v>Ei toimenpiteitä</v>
      </c>
      <c r="T17" s="19"/>
      <c r="U17" s="1"/>
      <c r="V17" s="1"/>
    </row>
    <row r="18" spans="1:22" s="69" customFormat="1" x14ac:dyDescent="0.35">
      <c r="A18" s="29" t="s">
        <v>68</v>
      </c>
      <c r="B18" s="30"/>
      <c r="C18" s="174"/>
      <c r="D18" s="174"/>
      <c r="E18" s="71"/>
      <c r="F18" s="174"/>
      <c r="G18" s="179"/>
      <c r="H18" s="174"/>
      <c r="I18" s="174"/>
      <c r="J18" s="174"/>
      <c r="K18" s="179"/>
      <c r="L18" s="180"/>
      <c r="M18" s="181"/>
      <c r="N18" s="174"/>
      <c r="O18" s="174"/>
      <c r="P18" s="179"/>
      <c r="Q18" s="182"/>
      <c r="R18" s="75">
        <f t="shared" si="3"/>
        <v>0</v>
      </c>
      <c r="S18" s="94"/>
      <c r="T18" s="19"/>
      <c r="U18" s="53"/>
      <c r="V18" s="53"/>
    </row>
    <row r="19" spans="1:22" x14ac:dyDescent="0.35">
      <c r="A19" s="15" t="s">
        <v>102</v>
      </c>
      <c r="B19" s="16"/>
      <c r="C19" s="175"/>
      <c r="D19" s="175"/>
      <c r="E19" s="16"/>
      <c r="F19" s="175"/>
      <c r="G19" s="183"/>
      <c r="H19" s="175"/>
      <c r="I19" s="175"/>
      <c r="J19" s="177"/>
      <c r="K19" s="183"/>
      <c r="L19" s="178"/>
      <c r="M19" s="184"/>
      <c r="N19" s="177"/>
      <c r="O19" s="185"/>
      <c r="P19" s="185"/>
      <c r="Q19" s="186"/>
      <c r="R19" s="75">
        <f t="shared" si="3"/>
        <v>0</v>
      </c>
      <c r="S19" s="303"/>
      <c r="T19" s="19"/>
      <c r="U19" s="1"/>
      <c r="V19" s="1"/>
    </row>
    <row r="20" spans="1:22" x14ac:dyDescent="0.35">
      <c r="A20" s="19"/>
      <c r="B20" s="204" t="s">
        <v>70</v>
      </c>
      <c r="C20" s="205"/>
      <c r="D20" s="206"/>
      <c r="E20" s="300"/>
      <c r="F20" s="206"/>
      <c r="G20" s="324">
        <f>F20*D20</f>
        <v>0</v>
      </c>
      <c r="H20" s="206"/>
      <c r="I20" s="206"/>
      <c r="J20" s="206"/>
      <c r="K20" s="324">
        <f t="shared" ref="K20:K37" si="4">G20+H20+I20*J20</f>
        <v>0</v>
      </c>
      <c r="L20" s="187"/>
      <c r="M20" s="221"/>
      <c r="N20" s="206"/>
      <c r="O20" s="207">
        <f t="shared" ref="O20:O37" si="5">M20*20+N20*60</f>
        <v>0</v>
      </c>
      <c r="P20" s="222"/>
      <c r="Q20" s="223"/>
      <c r="R20" s="75">
        <f t="shared" si="3"/>
        <v>0</v>
      </c>
      <c r="S20" s="18" t="str" cm="1">
        <f t="array" ref="S20">IF(R20:R20=0,"Ei toimenpiteitä","Kirjoita tähän mitä tehdään")</f>
        <v>Ei toimenpiteitä</v>
      </c>
      <c r="T20" s="19"/>
      <c r="U20" s="1"/>
      <c r="V20" s="1"/>
    </row>
    <row r="21" spans="1:22" x14ac:dyDescent="0.35">
      <c r="A21" s="19"/>
      <c r="B21" s="208" t="s">
        <v>69</v>
      </c>
      <c r="C21" s="209"/>
      <c r="D21" s="210"/>
      <c r="E21" s="301"/>
      <c r="F21" s="210"/>
      <c r="G21" s="325">
        <f t="shared" ref="G21:G37" si="6">F21*D21</f>
        <v>0</v>
      </c>
      <c r="H21" s="210"/>
      <c r="I21" s="210"/>
      <c r="J21" s="210"/>
      <c r="K21" s="325">
        <f t="shared" si="4"/>
        <v>0</v>
      </c>
      <c r="L21" s="187"/>
      <c r="M21" s="224"/>
      <c r="N21" s="210"/>
      <c r="O21" s="211">
        <f t="shared" si="5"/>
        <v>0</v>
      </c>
      <c r="P21" s="225"/>
      <c r="Q21" s="226"/>
      <c r="R21" s="75">
        <f t="shared" si="3"/>
        <v>0</v>
      </c>
      <c r="S21" s="18" t="str" cm="1">
        <f t="array" ref="S21">IF(R21:R21=0,"Ei toimenpiteitä","Kirjoita tähän mitä tehdään")</f>
        <v>Ei toimenpiteitä</v>
      </c>
      <c r="T21" s="19"/>
      <c r="U21" s="1"/>
      <c r="V21" s="1"/>
    </row>
    <row r="22" spans="1:22" x14ac:dyDescent="0.35">
      <c r="A22" s="19"/>
      <c r="B22" s="208" t="s">
        <v>39</v>
      </c>
      <c r="C22" s="209"/>
      <c r="D22" s="210"/>
      <c r="E22" s="301"/>
      <c r="F22" s="210"/>
      <c r="G22" s="325">
        <f t="shared" si="6"/>
        <v>0</v>
      </c>
      <c r="H22" s="210"/>
      <c r="I22" s="210"/>
      <c r="J22" s="210"/>
      <c r="K22" s="325">
        <f t="shared" si="4"/>
        <v>0</v>
      </c>
      <c r="L22" s="178"/>
      <c r="M22" s="224"/>
      <c r="N22" s="210"/>
      <c r="O22" s="211">
        <f t="shared" si="5"/>
        <v>0</v>
      </c>
      <c r="P22" s="225"/>
      <c r="Q22" s="226"/>
      <c r="R22" s="75">
        <f t="shared" si="3"/>
        <v>0</v>
      </c>
      <c r="S22" s="18" t="str" cm="1">
        <f t="array" ref="S22">IF(R22:R22=0,"Ei toimenpiteitä","Kirjoita tähän mitä tehdään")</f>
        <v>Ei toimenpiteitä</v>
      </c>
      <c r="T22" s="19"/>
      <c r="U22" s="1"/>
      <c r="V22" s="1"/>
    </row>
    <row r="23" spans="1:22" x14ac:dyDescent="0.35">
      <c r="A23" s="19"/>
      <c r="B23" s="208" t="s">
        <v>40</v>
      </c>
      <c r="C23" s="209"/>
      <c r="D23" s="210"/>
      <c r="E23" s="301"/>
      <c r="F23" s="210"/>
      <c r="G23" s="325">
        <f t="shared" si="6"/>
        <v>0</v>
      </c>
      <c r="H23" s="210"/>
      <c r="I23" s="210"/>
      <c r="J23" s="210"/>
      <c r="K23" s="325">
        <f t="shared" si="4"/>
        <v>0</v>
      </c>
      <c r="L23" s="178"/>
      <c r="M23" s="224"/>
      <c r="N23" s="210"/>
      <c r="O23" s="211">
        <f t="shared" si="5"/>
        <v>0</v>
      </c>
      <c r="P23" s="225"/>
      <c r="Q23" s="226"/>
      <c r="R23" s="75">
        <f t="shared" si="3"/>
        <v>0</v>
      </c>
      <c r="S23" s="18" t="str" cm="1">
        <f t="array" ref="S23">IF(R23:R23=0,"Ei toimenpiteitä","Kirjoita tähän mitä tehdään")</f>
        <v>Ei toimenpiteitä</v>
      </c>
      <c r="T23" s="19"/>
      <c r="U23" s="1"/>
      <c r="V23" s="1"/>
    </row>
    <row r="24" spans="1:22" x14ac:dyDescent="0.35">
      <c r="A24" s="19"/>
      <c r="B24" s="212" t="s">
        <v>36</v>
      </c>
      <c r="C24" s="209"/>
      <c r="D24" s="210"/>
      <c r="E24" s="301"/>
      <c r="F24" s="210"/>
      <c r="G24" s="325">
        <f t="shared" si="6"/>
        <v>0</v>
      </c>
      <c r="H24" s="210"/>
      <c r="I24" s="210"/>
      <c r="J24" s="210"/>
      <c r="K24" s="325">
        <f t="shared" si="4"/>
        <v>0</v>
      </c>
      <c r="L24" s="178"/>
      <c r="M24" s="224"/>
      <c r="N24" s="210"/>
      <c r="O24" s="211">
        <f t="shared" si="5"/>
        <v>0</v>
      </c>
      <c r="P24" s="225"/>
      <c r="Q24" s="226"/>
      <c r="R24" s="75">
        <f t="shared" si="3"/>
        <v>0</v>
      </c>
      <c r="S24" s="18" t="str" cm="1">
        <f t="array" ref="S24">IF(R24:R24=0,"Ei toimenpiteitä","Kirjoita tähän mitä tehdään")</f>
        <v>Ei toimenpiteitä</v>
      </c>
      <c r="T24" s="19"/>
      <c r="U24" s="1"/>
      <c r="V24" s="1"/>
    </row>
    <row r="25" spans="1:22" x14ac:dyDescent="0.35">
      <c r="A25" s="19"/>
      <c r="B25" s="212" t="s">
        <v>14</v>
      </c>
      <c r="C25" s="209"/>
      <c r="D25" s="210"/>
      <c r="E25" s="301"/>
      <c r="F25" s="210"/>
      <c r="G25" s="325">
        <f t="shared" si="6"/>
        <v>0</v>
      </c>
      <c r="H25" s="210"/>
      <c r="I25" s="210"/>
      <c r="J25" s="210"/>
      <c r="K25" s="325">
        <f t="shared" si="4"/>
        <v>0</v>
      </c>
      <c r="L25" s="178"/>
      <c r="M25" s="224"/>
      <c r="N25" s="210"/>
      <c r="O25" s="211">
        <f t="shared" si="5"/>
        <v>0</v>
      </c>
      <c r="P25" s="225"/>
      <c r="Q25" s="226"/>
      <c r="R25" s="75">
        <f t="shared" si="3"/>
        <v>0</v>
      </c>
      <c r="S25" s="18" t="str" cm="1">
        <f t="array" ref="S25">IF(R25:R25=0,"Ei toimenpiteitä","Kirjoita tähän mitä tehdään")</f>
        <v>Ei toimenpiteitä</v>
      </c>
      <c r="T25" s="19"/>
      <c r="U25" s="1"/>
      <c r="V25" s="1"/>
    </row>
    <row r="26" spans="1:22" ht="14.5" customHeight="1" x14ac:dyDescent="0.35">
      <c r="A26" s="19"/>
      <c r="B26" s="212" t="s">
        <v>15</v>
      </c>
      <c r="C26" s="209"/>
      <c r="D26" s="210"/>
      <c r="E26" s="301"/>
      <c r="F26" s="210"/>
      <c r="G26" s="325">
        <f t="shared" si="6"/>
        <v>0</v>
      </c>
      <c r="H26" s="210"/>
      <c r="I26" s="210"/>
      <c r="J26" s="210"/>
      <c r="K26" s="325">
        <f t="shared" si="4"/>
        <v>0</v>
      </c>
      <c r="L26" s="178"/>
      <c r="M26" s="224"/>
      <c r="N26" s="210"/>
      <c r="O26" s="211">
        <f t="shared" si="5"/>
        <v>0</v>
      </c>
      <c r="P26" s="225"/>
      <c r="Q26" s="226"/>
      <c r="R26" s="75">
        <f t="shared" si="3"/>
        <v>0</v>
      </c>
      <c r="S26" s="18" t="str" cm="1">
        <f t="array" ref="S26">IF(R26:R26=0,"Ei toimenpiteitä","Kirjoita tähän mitä tehdään")</f>
        <v>Ei toimenpiteitä</v>
      </c>
      <c r="T26" s="19"/>
      <c r="U26" s="1"/>
      <c r="V26" s="1"/>
    </row>
    <row r="27" spans="1:22" x14ac:dyDescent="0.35">
      <c r="A27" s="19"/>
      <c r="B27" s="218" t="s">
        <v>74</v>
      </c>
      <c r="C27" s="209"/>
      <c r="D27" s="210"/>
      <c r="E27" s="301"/>
      <c r="F27" s="210"/>
      <c r="G27" s="325">
        <f t="shared" si="6"/>
        <v>0</v>
      </c>
      <c r="H27" s="210"/>
      <c r="I27" s="210"/>
      <c r="J27" s="210"/>
      <c r="K27" s="325">
        <f t="shared" si="4"/>
        <v>0</v>
      </c>
      <c r="L27" s="178"/>
      <c r="M27" s="224"/>
      <c r="N27" s="210"/>
      <c r="O27" s="211">
        <f t="shared" si="5"/>
        <v>0</v>
      </c>
      <c r="P27" s="225"/>
      <c r="Q27" s="226"/>
      <c r="R27" s="75">
        <f t="shared" si="3"/>
        <v>0</v>
      </c>
      <c r="S27" s="18" t="str" cm="1">
        <f t="array" ref="S27">IF(R27:R27=0,"Ei toimenpiteitä","Kirjoita tähän mitä tehdään")</f>
        <v>Ei toimenpiteitä</v>
      </c>
      <c r="T27" s="19"/>
      <c r="U27" s="1"/>
      <c r="V27" s="1"/>
    </row>
    <row r="28" spans="1:22" x14ac:dyDescent="0.35">
      <c r="A28" s="19"/>
      <c r="B28" s="208" t="s">
        <v>71</v>
      </c>
      <c r="C28" s="209"/>
      <c r="D28" s="210"/>
      <c r="E28" s="301"/>
      <c r="F28" s="210"/>
      <c r="G28" s="325">
        <f t="shared" si="6"/>
        <v>0</v>
      </c>
      <c r="H28" s="210"/>
      <c r="I28" s="210"/>
      <c r="J28" s="210"/>
      <c r="K28" s="325">
        <f t="shared" si="4"/>
        <v>0</v>
      </c>
      <c r="L28" s="178"/>
      <c r="M28" s="224"/>
      <c r="N28" s="210"/>
      <c r="O28" s="211">
        <f t="shared" si="5"/>
        <v>0</v>
      </c>
      <c r="P28" s="225"/>
      <c r="Q28" s="226"/>
      <c r="R28" s="75">
        <f t="shared" si="3"/>
        <v>0</v>
      </c>
      <c r="S28" s="18" t="str" cm="1">
        <f t="array" ref="S28">IF(R28:R28=0,"Ei toimenpiteitä","Kirjoita tähän mitä tehdään")</f>
        <v>Ei toimenpiteitä</v>
      </c>
      <c r="T28" s="19"/>
      <c r="U28" s="1"/>
      <c r="V28" s="1"/>
    </row>
    <row r="29" spans="1:22" x14ac:dyDescent="0.35">
      <c r="A29" s="19"/>
      <c r="B29" s="208" t="s">
        <v>72</v>
      </c>
      <c r="C29" s="209"/>
      <c r="D29" s="210"/>
      <c r="E29" s="301"/>
      <c r="F29" s="210"/>
      <c r="G29" s="325">
        <f t="shared" si="6"/>
        <v>0</v>
      </c>
      <c r="H29" s="210"/>
      <c r="I29" s="210"/>
      <c r="J29" s="210"/>
      <c r="K29" s="325">
        <f t="shared" si="4"/>
        <v>0</v>
      </c>
      <c r="L29" s="178"/>
      <c r="M29" s="224"/>
      <c r="N29" s="210"/>
      <c r="O29" s="211">
        <f t="shared" si="5"/>
        <v>0</v>
      </c>
      <c r="P29" s="225"/>
      <c r="Q29" s="226"/>
      <c r="R29" s="75">
        <f t="shared" si="3"/>
        <v>0</v>
      </c>
      <c r="S29" s="18" t="str" cm="1">
        <f t="array" ref="S29">IF(R29:R29=0,"Ei toimenpiteitä","Kirjoita tähän mitä tehdään")</f>
        <v>Ei toimenpiteitä</v>
      </c>
      <c r="T29" s="19"/>
      <c r="U29" s="1"/>
      <c r="V29" s="1"/>
    </row>
    <row r="30" spans="1:22" x14ac:dyDescent="0.35">
      <c r="A30" s="19"/>
      <c r="B30" s="208" t="s">
        <v>73</v>
      </c>
      <c r="C30" s="209"/>
      <c r="D30" s="210"/>
      <c r="E30" s="301"/>
      <c r="F30" s="210"/>
      <c r="G30" s="325">
        <f t="shared" si="6"/>
        <v>0</v>
      </c>
      <c r="H30" s="210"/>
      <c r="I30" s="210"/>
      <c r="J30" s="210"/>
      <c r="K30" s="325">
        <f t="shared" si="4"/>
        <v>0</v>
      </c>
      <c r="L30" s="178"/>
      <c r="M30" s="224"/>
      <c r="N30" s="210"/>
      <c r="O30" s="211">
        <f t="shared" si="5"/>
        <v>0</v>
      </c>
      <c r="P30" s="225"/>
      <c r="Q30" s="226"/>
      <c r="R30" s="75">
        <f t="shared" si="3"/>
        <v>0</v>
      </c>
      <c r="S30" s="18" t="str" cm="1">
        <f t="array" ref="S30">IF(R30:R30=0,"Ei toimenpiteitä","Kirjoita tähän mitä tehdään")</f>
        <v>Ei toimenpiteitä</v>
      </c>
      <c r="T30" s="19"/>
      <c r="U30" s="1"/>
      <c r="V30" s="1"/>
    </row>
    <row r="31" spans="1:22" x14ac:dyDescent="0.35">
      <c r="A31" s="19"/>
      <c r="B31" s="208" t="s">
        <v>75</v>
      </c>
      <c r="C31" s="209"/>
      <c r="D31" s="210"/>
      <c r="E31" s="301"/>
      <c r="F31" s="210"/>
      <c r="G31" s="325">
        <f t="shared" si="6"/>
        <v>0</v>
      </c>
      <c r="H31" s="210"/>
      <c r="I31" s="210"/>
      <c r="J31" s="210"/>
      <c r="K31" s="325">
        <f t="shared" si="4"/>
        <v>0</v>
      </c>
      <c r="L31" s="178"/>
      <c r="M31" s="224"/>
      <c r="N31" s="210"/>
      <c r="O31" s="211">
        <f t="shared" si="5"/>
        <v>0</v>
      </c>
      <c r="P31" s="225"/>
      <c r="Q31" s="226"/>
      <c r="R31" s="75">
        <f t="shared" si="3"/>
        <v>0</v>
      </c>
      <c r="S31" s="18" t="str" cm="1">
        <f t="array" ref="S31">IF(R31:R31=0,"Ei toimenpiteitä","Kirjoita tähän mitä tehdään")</f>
        <v>Ei toimenpiteitä</v>
      </c>
      <c r="T31" s="19"/>
      <c r="U31" s="1"/>
      <c r="V31" s="1"/>
    </row>
    <row r="32" spans="1:22" x14ac:dyDescent="0.35">
      <c r="A32" s="19"/>
      <c r="B32" s="208" t="s">
        <v>76</v>
      </c>
      <c r="C32" s="209"/>
      <c r="D32" s="210"/>
      <c r="E32" s="301"/>
      <c r="F32" s="210"/>
      <c r="G32" s="325">
        <f t="shared" si="6"/>
        <v>0</v>
      </c>
      <c r="H32" s="210"/>
      <c r="I32" s="210"/>
      <c r="J32" s="210"/>
      <c r="K32" s="325">
        <f t="shared" si="4"/>
        <v>0</v>
      </c>
      <c r="L32" s="178"/>
      <c r="M32" s="224"/>
      <c r="N32" s="210"/>
      <c r="O32" s="211">
        <f t="shared" si="5"/>
        <v>0</v>
      </c>
      <c r="P32" s="225"/>
      <c r="Q32" s="226"/>
      <c r="R32" s="75">
        <f t="shared" si="3"/>
        <v>0</v>
      </c>
      <c r="S32" s="18" t="str" cm="1">
        <f t="array" ref="S32">IF(R32:R32=0,"Ei toimenpiteitä","Kirjoita tähän mitä tehdään")</f>
        <v>Ei toimenpiteitä</v>
      </c>
      <c r="T32" s="19"/>
      <c r="U32" s="1"/>
      <c r="V32" s="1"/>
    </row>
    <row r="33" spans="1:22" x14ac:dyDescent="0.35">
      <c r="A33" s="19"/>
      <c r="B33" s="212" t="s">
        <v>77</v>
      </c>
      <c r="C33" s="209"/>
      <c r="D33" s="210"/>
      <c r="E33" s="301"/>
      <c r="F33" s="210"/>
      <c r="G33" s="325">
        <f t="shared" si="6"/>
        <v>0</v>
      </c>
      <c r="H33" s="210"/>
      <c r="I33" s="210"/>
      <c r="J33" s="210"/>
      <c r="K33" s="325">
        <f t="shared" si="4"/>
        <v>0</v>
      </c>
      <c r="L33" s="178"/>
      <c r="M33" s="224"/>
      <c r="N33" s="210"/>
      <c r="O33" s="211">
        <f t="shared" si="5"/>
        <v>0</v>
      </c>
      <c r="P33" s="225"/>
      <c r="Q33" s="226"/>
      <c r="R33" s="75">
        <f t="shared" si="3"/>
        <v>0</v>
      </c>
      <c r="S33" s="18" t="str" cm="1">
        <f t="array" ref="S33">IF(R33:R33=0,"Ei toimenpiteitä","Kirjoita tähän mitä tehdään")</f>
        <v>Ei toimenpiteitä</v>
      </c>
      <c r="T33" s="19"/>
      <c r="U33" s="1"/>
      <c r="V33" s="1"/>
    </row>
    <row r="34" spans="1:22" x14ac:dyDescent="0.35">
      <c r="A34" s="19"/>
      <c r="B34" s="212" t="s">
        <v>137</v>
      </c>
      <c r="C34" s="209"/>
      <c r="D34" s="210"/>
      <c r="E34" s="301"/>
      <c r="F34" s="210"/>
      <c r="G34" s="325">
        <f t="shared" si="6"/>
        <v>0</v>
      </c>
      <c r="H34" s="210"/>
      <c r="I34" s="210"/>
      <c r="J34" s="210"/>
      <c r="K34" s="325">
        <f t="shared" si="4"/>
        <v>0</v>
      </c>
      <c r="L34" s="178"/>
      <c r="M34" s="224"/>
      <c r="N34" s="210"/>
      <c r="O34" s="211">
        <f t="shared" si="5"/>
        <v>0</v>
      </c>
      <c r="P34" s="225"/>
      <c r="Q34" s="226"/>
      <c r="R34" s="75">
        <f t="shared" si="3"/>
        <v>0</v>
      </c>
      <c r="S34" s="18" t="str" cm="1">
        <f t="array" ref="S34">IF(R34:R34=0,"Ei toimenpiteitä","Kirjoita tähän mitä tehdään")</f>
        <v>Ei toimenpiteitä</v>
      </c>
      <c r="T34" s="19"/>
      <c r="U34" s="1"/>
      <c r="V34" s="1"/>
    </row>
    <row r="35" spans="1:22" x14ac:dyDescent="0.35">
      <c r="A35" s="19"/>
      <c r="B35" s="212" t="s">
        <v>5</v>
      </c>
      <c r="C35" s="209"/>
      <c r="D35" s="210"/>
      <c r="E35" s="301"/>
      <c r="F35" s="210"/>
      <c r="G35" s="325">
        <f t="shared" si="6"/>
        <v>0</v>
      </c>
      <c r="H35" s="210"/>
      <c r="I35" s="210"/>
      <c r="J35" s="210"/>
      <c r="K35" s="325">
        <f t="shared" si="4"/>
        <v>0</v>
      </c>
      <c r="L35" s="178"/>
      <c r="M35" s="224"/>
      <c r="N35" s="210"/>
      <c r="O35" s="211">
        <f t="shared" si="5"/>
        <v>0</v>
      </c>
      <c r="P35" s="225"/>
      <c r="Q35" s="226"/>
      <c r="R35" s="75">
        <f t="shared" si="3"/>
        <v>0</v>
      </c>
      <c r="S35" s="18" t="str" cm="1">
        <f t="array" ref="S35">IF(R35:R35=0,"Ei toimenpiteitä","Kirjoita tähän mitä tehdään")</f>
        <v>Ei toimenpiteitä</v>
      </c>
      <c r="T35" s="19"/>
      <c r="U35" s="1"/>
      <c r="V35" s="1"/>
    </row>
    <row r="36" spans="1:22" x14ac:dyDescent="0.35">
      <c r="A36" s="19"/>
      <c r="B36" s="219" t="s">
        <v>79</v>
      </c>
      <c r="C36" s="209"/>
      <c r="D36" s="210"/>
      <c r="E36" s="301"/>
      <c r="F36" s="210"/>
      <c r="G36" s="325">
        <f t="shared" si="6"/>
        <v>0</v>
      </c>
      <c r="H36" s="210"/>
      <c r="I36" s="210"/>
      <c r="J36" s="210"/>
      <c r="K36" s="325">
        <f t="shared" si="4"/>
        <v>0</v>
      </c>
      <c r="L36" s="178"/>
      <c r="M36" s="224"/>
      <c r="N36" s="210"/>
      <c r="O36" s="211">
        <f t="shared" si="5"/>
        <v>0</v>
      </c>
      <c r="P36" s="225"/>
      <c r="Q36" s="226"/>
      <c r="R36" s="75">
        <f t="shared" si="3"/>
        <v>0</v>
      </c>
      <c r="S36" s="18" t="str" cm="1">
        <f t="array" ref="S36">IF(R36:R36=0,"Ei toimenpiteitä","Kirjoita tähän mitä tehdään")</f>
        <v>Ei toimenpiteitä</v>
      </c>
      <c r="T36" s="19"/>
      <c r="U36" s="1"/>
      <c r="V36" s="1"/>
    </row>
    <row r="37" spans="1:22" x14ac:dyDescent="0.35">
      <c r="A37" s="19"/>
      <c r="B37" s="220" t="s">
        <v>79</v>
      </c>
      <c r="C37" s="215"/>
      <c r="D37" s="216"/>
      <c r="E37" s="301"/>
      <c r="F37" s="216"/>
      <c r="G37" s="326">
        <f t="shared" si="6"/>
        <v>0</v>
      </c>
      <c r="H37" s="216"/>
      <c r="I37" s="216"/>
      <c r="J37" s="216"/>
      <c r="K37" s="326">
        <f t="shared" si="4"/>
        <v>0</v>
      </c>
      <c r="L37" s="178"/>
      <c r="M37" s="227"/>
      <c r="N37" s="216"/>
      <c r="O37" s="217">
        <f t="shared" si="5"/>
        <v>0</v>
      </c>
      <c r="P37" s="228"/>
      <c r="Q37" s="229"/>
      <c r="R37" s="75">
        <f t="shared" si="3"/>
        <v>0</v>
      </c>
      <c r="S37" s="18" t="str" cm="1">
        <f t="array" ref="S37">IF(R37:R37=0,"Ei toimenpiteitä","Kirjoita tähän mitä tehdään")</f>
        <v>Ei toimenpiteitä</v>
      </c>
      <c r="T37" s="19"/>
      <c r="U37" s="1"/>
      <c r="V37" s="1"/>
    </row>
    <row r="38" spans="1:22" s="69" customFormat="1" x14ac:dyDescent="0.35">
      <c r="A38" s="29" t="s">
        <v>78</v>
      </c>
      <c r="B38" s="30"/>
      <c r="C38" s="174"/>
      <c r="D38" s="174"/>
      <c r="E38" s="71"/>
      <c r="F38" s="174"/>
      <c r="G38" s="179"/>
      <c r="H38" s="174"/>
      <c r="I38" s="174"/>
      <c r="J38" s="174"/>
      <c r="K38" s="179"/>
      <c r="L38" s="178"/>
      <c r="M38" s="181"/>
      <c r="N38" s="174"/>
      <c r="O38" s="174"/>
      <c r="P38" s="179"/>
      <c r="Q38" s="182"/>
      <c r="R38" s="75"/>
      <c r="S38" s="94"/>
      <c r="T38" s="19"/>
      <c r="U38" s="53"/>
      <c r="V38" s="53"/>
    </row>
    <row r="39" spans="1:22" x14ac:dyDescent="0.35">
      <c r="A39" s="40" t="s">
        <v>35</v>
      </c>
      <c r="B39" s="40"/>
      <c r="C39" s="176"/>
      <c r="D39" s="177"/>
      <c r="E39" s="19"/>
      <c r="F39" s="177"/>
      <c r="G39" s="185"/>
      <c r="H39" s="177"/>
      <c r="I39" s="177"/>
      <c r="J39" s="177"/>
      <c r="K39" s="185"/>
      <c r="L39" s="178"/>
      <c r="M39" s="184"/>
      <c r="N39" s="177"/>
      <c r="O39" s="185"/>
      <c r="P39" s="185"/>
      <c r="Q39" s="186"/>
      <c r="R39" s="75"/>
      <c r="S39" s="303"/>
      <c r="T39" s="19"/>
      <c r="U39" s="1"/>
      <c r="V39" s="1"/>
    </row>
    <row r="40" spans="1:22" x14ac:dyDescent="0.35">
      <c r="A40" s="19"/>
      <c r="B40" s="230" t="s">
        <v>83</v>
      </c>
      <c r="C40" s="205"/>
      <c r="D40" s="206"/>
      <c r="E40" s="300"/>
      <c r="F40" s="206"/>
      <c r="G40" s="324">
        <f t="shared" ref="G40:G79" si="7">F40*D40</f>
        <v>0</v>
      </c>
      <c r="H40" s="206"/>
      <c r="I40" s="206"/>
      <c r="J40" s="206"/>
      <c r="K40" s="324">
        <f t="shared" ref="K40:K79" si="8">G40+H40+I40*J40</f>
        <v>0</v>
      </c>
      <c r="L40" s="178"/>
      <c r="M40" s="221"/>
      <c r="N40" s="206"/>
      <c r="O40" s="207">
        <f t="shared" ref="O40:O79" si="9">M40*20+N40*60</f>
        <v>0</v>
      </c>
      <c r="P40" s="231"/>
      <c r="Q40" s="223"/>
      <c r="R40" s="75">
        <f t="shared" si="3"/>
        <v>0</v>
      </c>
      <c r="S40" s="18" t="str" cm="1">
        <f t="array" ref="S40">IF(R40:R40=0,"Ei toimenpiteitä","Kirjoita tähän mitä tehdään")</f>
        <v>Ei toimenpiteitä</v>
      </c>
      <c r="T40" s="19"/>
      <c r="U40" s="1"/>
      <c r="V40" s="1"/>
    </row>
    <row r="41" spans="1:22" x14ac:dyDescent="0.35">
      <c r="A41" s="19"/>
      <c r="B41" s="212" t="s">
        <v>80</v>
      </c>
      <c r="C41" s="209"/>
      <c r="D41" s="210"/>
      <c r="E41" s="301"/>
      <c r="F41" s="210"/>
      <c r="G41" s="325">
        <f t="shared" si="7"/>
        <v>0</v>
      </c>
      <c r="H41" s="210"/>
      <c r="I41" s="210"/>
      <c r="J41" s="210"/>
      <c r="K41" s="325">
        <f t="shared" si="8"/>
        <v>0</v>
      </c>
      <c r="L41" s="178"/>
      <c r="M41" s="224"/>
      <c r="N41" s="210"/>
      <c r="O41" s="211">
        <f t="shared" si="9"/>
        <v>0</v>
      </c>
      <c r="P41" s="232"/>
      <c r="Q41" s="226"/>
      <c r="R41" s="75">
        <f t="shared" si="3"/>
        <v>0</v>
      </c>
      <c r="S41" s="18" t="str" cm="1">
        <f t="array" ref="S41">IF(R41:R41=0,"Ei toimenpiteitä","Kirjoita tähän mitä tehdään")</f>
        <v>Ei toimenpiteitä</v>
      </c>
      <c r="T41" s="19"/>
      <c r="U41" s="1"/>
      <c r="V41" s="1"/>
    </row>
    <row r="42" spans="1:22" x14ac:dyDescent="0.35">
      <c r="A42" s="19"/>
      <c r="B42" s="212" t="s">
        <v>37</v>
      </c>
      <c r="C42" s="209"/>
      <c r="D42" s="210"/>
      <c r="E42" s="301"/>
      <c r="F42" s="210"/>
      <c r="G42" s="325">
        <f t="shared" si="7"/>
        <v>0</v>
      </c>
      <c r="H42" s="210"/>
      <c r="I42" s="210"/>
      <c r="J42" s="210"/>
      <c r="K42" s="325">
        <f t="shared" si="8"/>
        <v>0</v>
      </c>
      <c r="L42" s="178"/>
      <c r="M42" s="224"/>
      <c r="N42" s="210"/>
      <c r="O42" s="211">
        <f t="shared" si="9"/>
        <v>0</v>
      </c>
      <c r="P42" s="232"/>
      <c r="Q42" s="226"/>
      <c r="R42" s="75">
        <f t="shared" si="3"/>
        <v>0</v>
      </c>
      <c r="S42" s="18" t="str" cm="1">
        <f t="array" ref="S42">IF(R42:R42=0,"Ei toimenpiteitä","Kirjoita tähän mitä tehdään")</f>
        <v>Ei toimenpiteitä</v>
      </c>
      <c r="T42" s="19"/>
      <c r="U42" s="1"/>
      <c r="V42" s="1"/>
    </row>
    <row r="43" spans="1:22" x14ac:dyDescent="0.35">
      <c r="A43" s="19"/>
      <c r="B43" s="212" t="s">
        <v>81</v>
      </c>
      <c r="C43" s="209"/>
      <c r="D43" s="210"/>
      <c r="E43" s="301"/>
      <c r="F43" s="210"/>
      <c r="G43" s="325">
        <f t="shared" si="7"/>
        <v>0</v>
      </c>
      <c r="H43" s="210"/>
      <c r="I43" s="210"/>
      <c r="J43" s="210"/>
      <c r="K43" s="325">
        <f t="shared" si="8"/>
        <v>0</v>
      </c>
      <c r="L43" s="178"/>
      <c r="M43" s="224"/>
      <c r="N43" s="210"/>
      <c r="O43" s="211">
        <f t="shared" si="9"/>
        <v>0</v>
      </c>
      <c r="P43" s="225"/>
      <c r="Q43" s="226"/>
      <c r="R43" s="75">
        <f t="shared" si="3"/>
        <v>0</v>
      </c>
      <c r="S43" s="18" t="str" cm="1">
        <f t="array" ref="S43">IF(R43:R43=0,"Ei toimenpiteitä","Kirjoita tähän mitä tehdään")</f>
        <v>Ei toimenpiteitä</v>
      </c>
      <c r="T43" s="19"/>
      <c r="U43" s="1"/>
      <c r="V43" s="1"/>
    </row>
    <row r="44" spans="1:22" x14ac:dyDescent="0.35">
      <c r="A44" s="19"/>
      <c r="B44" s="212" t="s">
        <v>82</v>
      </c>
      <c r="C44" s="209"/>
      <c r="D44" s="210"/>
      <c r="E44" s="301"/>
      <c r="F44" s="210"/>
      <c r="G44" s="325">
        <f t="shared" si="7"/>
        <v>0</v>
      </c>
      <c r="H44" s="210"/>
      <c r="I44" s="210"/>
      <c r="J44" s="210"/>
      <c r="K44" s="325">
        <f t="shared" si="8"/>
        <v>0</v>
      </c>
      <c r="L44" s="178"/>
      <c r="M44" s="224"/>
      <c r="N44" s="210"/>
      <c r="O44" s="211">
        <f t="shared" si="9"/>
        <v>0</v>
      </c>
      <c r="P44" s="225"/>
      <c r="Q44" s="226"/>
      <c r="R44" s="75">
        <f t="shared" si="3"/>
        <v>0</v>
      </c>
      <c r="S44" s="18" t="str" cm="1">
        <f t="array" ref="S44">IF(R44:R44=0,"Ei toimenpiteitä","Kirjoita tähän mitä tehdään")</f>
        <v>Ei toimenpiteitä</v>
      </c>
      <c r="T44" s="19"/>
      <c r="U44" s="1"/>
      <c r="V44" s="1"/>
    </row>
    <row r="45" spans="1:22" x14ac:dyDescent="0.35">
      <c r="A45" s="19"/>
      <c r="B45" s="220" t="s">
        <v>44</v>
      </c>
      <c r="C45" s="215"/>
      <c r="D45" s="216"/>
      <c r="E45" s="302"/>
      <c r="F45" s="216"/>
      <c r="G45" s="326">
        <f t="shared" si="7"/>
        <v>0</v>
      </c>
      <c r="H45" s="216"/>
      <c r="I45" s="216"/>
      <c r="J45" s="216"/>
      <c r="K45" s="326">
        <f t="shared" si="8"/>
        <v>0</v>
      </c>
      <c r="L45" s="178"/>
      <c r="M45" s="227"/>
      <c r="N45" s="216"/>
      <c r="O45" s="217">
        <f t="shared" si="9"/>
        <v>0</v>
      </c>
      <c r="P45" s="228"/>
      <c r="Q45" s="229"/>
      <c r="R45" s="75">
        <f t="shared" si="3"/>
        <v>0</v>
      </c>
      <c r="S45" s="18" t="str" cm="1">
        <f t="array" ref="S45">IF(R45:R45=0,"Ei toimenpiteitä","Kirjoita tähän mitä tehdään")</f>
        <v>Ei toimenpiteitä</v>
      </c>
      <c r="T45" s="19"/>
      <c r="U45" s="1"/>
      <c r="V45" s="1"/>
    </row>
    <row r="46" spans="1:22" x14ac:dyDescent="0.35">
      <c r="A46" s="40" t="s">
        <v>48</v>
      </c>
      <c r="B46" s="40"/>
      <c r="C46" s="176"/>
      <c r="D46" s="177"/>
      <c r="E46" s="19"/>
      <c r="F46" s="177"/>
      <c r="G46" s="185"/>
      <c r="H46" s="177"/>
      <c r="I46" s="177"/>
      <c r="J46" s="177"/>
      <c r="K46" s="185"/>
      <c r="L46" s="178"/>
      <c r="M46" s="184"/>
      <c r="N46" s="177"/>
      <c r="O46" s="185"/>
      <c r="P46" s="185"/>
      <c r="Q46" s="186"/>
      <c r="R46" s="75"/>
      <c r="S46" s="303"/>
      <c r="T46" s="19"/>
      <c r="U46" s="1"/>
      <c r="V46" s="1"/>
    </row>
    <row r="47" spans="1:22" x14ac:dyDescent="0.35">
      <c r="A47" s="19"/>
      <c r="B47" s="230" t="s">
        <v>4</v>
      </c>
      <c r="C47" s="205"/>
      <c r="D47" s="206"/>
      <c r="E47" s="300"/>
      <c r="F47" s="206"/>
      <c r="G47" s="324">
        <f t="shared" si="7"/>
        <v>0</v>
      </c>
      <c r="H47" s="206"/>
      <c r="I47" s="206"/>
      <c r="J47" s="206"/>
      <c r="K47" s="324">
        <f t="shared" si="8"/>
        <v>0</v>
      </c>
      <c r="L47" s="178"/>
      <c r="M47" s="221"/>
      <c r="N47" s="206"/>
      <c r="O47" s="207">
        <f t="shared" si="9"/>
        <v>0</v>
      </c>
      <c r="P47" s="222"/>
      <c r="Q47" s="223"/>
      <c r="R47" s="75">
        <f t="shared" si="3"/>
        <v>0</v>
      </c>
      <c r="S47" s="18" t="str" cm="1">
        <f t="array" ref="S47">IF(R47:R47=0,"Ei toimenpiteitä","Kirjoita tähän mitä tehdään")</f>
        <v>Ei toimenpiteitä</v>
      </c>
      <c r="T47" s="19"/>
      <c r="U47" s="1"/>
      <c r="V47" s="1"/>
    </row>
    <row r="48" spans="1:22" x14ac:dyDescent="0.35">
      <c r="A48" s="19"/>
      <c r="B48" s="212" t="s">
        <v>37</v>
      </c>
      <c r="C48" s="209"/>
      <c r="D48" s="210"/>
      <c r="E48" s="301"/>
      <c r="F48" s="210"/>
      <c r="G48" s="325">
        <f t="shared" si="7"/>
        <v>0</v>
      </c>
      <c r="H48" s="210"/>
      <c r="I48" s="210"/>
      <c r="J48" s="210"/>
      <c r="K48" s="325">
        <f t="shared" si="8"/>
        <v>0</v>
      </c>
      <c r="L48" s="178"/>
      <c r="M48" s="224"/>
      <c r="N48" s="210"/>
      <c r="O48" s="211">
        <f t="shared" si="9"/>
        <v>0</v>
      </c>
      <c r="P48" s="225"/>
      <c r="Q48" s="226"/>
      <c r="R48" s="75">
        <f t="shared" si="3"/>
        <v>0</v>
      </c>
      <c r="S48" s="18" t="str" cm="1">
        <f t="array" ref="S48">IF(R48:R48=0,"Ei toimenpiteitä","Kirjoita tähän mitä tehdään")</f>
        <v>Ei toimenpiteitä</v>
      </c>
      <c r="T48" s="19"/>
      <c r="U48" s="1"/>
      <c r="V48" s="1"/>
    </row>
    <row r="49" spans="1:22" x14ac:dyDescent="0.35">
      <c r="A49" s="19"/>
      <c r="B49" s="212" t="s">
        <v>81</v>
      </c>
      <c r="C49" s="209"/>
      <c r="D49" s="210"/>
      <c r="E49" s="301"/>
      <c r="F49" s="210"/>
      <c r="G49" s="325">
        <f t="shared" si="7"/>
        <v>0</v>
      </c>
      <c r="H49" s="210"/>
      <c r="I49" s="210"/>
      <c r="J49" s="210"/>
      <c r="K49" s="325">
        <f t="shared" si="8"/>
        <v>0</v>
      </c>
      <c r="L49" s="178"/>
      <c r="M49" s="224"/>
      <c r="N49" s="210"/>
      <c r="O49" s="211">
        <f t="shared" si="9"/>
        <v>0</v>
      </c>
      <c r="P49" s="225"/>
      <c r="Q49" s="226"/>
      <c r="R49" s="75">
        <f t="shared" si="3"/>
        <v>0</v>
      </c>
      <c r="S49" s="18" t="str" cm="1">
        <f t="array" ref="S49">IF(R49:R49=0,"Ei toimenpiteitä","Kirjoita tähän mitä tehdään")</f>
        <v>Ei toimenpiteitä</v>
      </c>
      <c r="T49" s="19"/>
      <c r="U49" s="1"/>
      <c r="V49" s="1"/>
    </row>
    <row r="50" spans="1:22" x14ac:dyDescent="0.35">
      <c r="A50" s="19"/>
      <c r="B50" s="212" t="s">
        <v>84</v>
      </c>
      <c r="C50" s="209"/>
      <c r="D50" s="210"/>
      <c r="E50" s="301"/>
      <c r="F50" s="210"/>
      <c r="G50" s="325">
        <f t="shared" si="7"/>
        <v>0</v>
      </c>
      <c r="H50" s="210"/>
      <c r="I50" s="210"/>
      <c r="J50" s="210"/>
      <c r="K50" s="325">
        <f t="shared" si="8"/>
        <v>0</v>
      </c>
      <c r="L50" s="178"/>
      <c r="M50" s="224"/>
      <c r="N50" s="210"/>
      <c r="O50" s="211">
        <f t="shared" si="9"/>
        <v>0</v>
      </c>
      <c r="P50" s="225"/>
      <c r="Q50" s="226"/>
      <c r="R50" s="75">
        <f t="shared" si="3"/>
        <v>0</v>
      </c>
      <c r="S50" s="18" t="str" cm="1">
        <f t="array" ref="S50">IF(R50:R50=0,"Ei toimenpiteitä","Kirjoita tähän mitä tehdään")</f>
        <v>Ei toimenpiteitä</v>
      </c>
      <c r="T50" s="19"/>
      <c r="U50" s="1"/>
      <c r="V50" s="1"/>
    </row>
    <row r="51" spans="1:22" x14ac:dyDescent="0.35">
      <c r="A51" s="19"/>
      <c r="B51" s="212" t="s">
        <v>85</v>
      </c>
      <c r="C51" s="209"/>
      <c r="D51" s="210"/>
      <c r="E51" s="301"/>
      <c r="F51" s="210"/>
      <c r="G51" s="325">
        <f t="shared" si="7"/>
        <v>0</v>
      </c>
      <c r="H51" s="210"/>
      <c r="I51" s="210"/>
      <c r="J51" s="210"/>
      <c r="K51" s="325">
        <f t="shared" si="8"/>
        <v>0</v>
      </c>
      <c r="L51" s="178"/>
      <c r="M51" s="224"/>
      <c r="N51" s="210"/>
      <c r="O51" s="211">
        <f t="shared" si="9"/>
        <v>0</v>
      </c>
      <c r="P51" s="225"/>
      <c r="Q51" s="226"/>
      <c r="R51" s="75">
        <f t="shared" si="3"/>
        <v>0</v>
      </c>
      <c r="S51" s="18" t="str" cm="1">
        <f t="array" ref="S51">IF(R51:R51=0,"Ei toimenpiteitä","Kirjoita tähän mitä tehdään")</f>
        <v>Ei toimenpiteitä</v>
      </c>
      <c r="T51" s="19"/>
      <c r="U51" s="1"/>
      <c r="V51" s="1"/>
    </row>
    <row r="52" spans="1:22" x14ac:dyDescent="0.35">
      <c r="A52" s="19"/>
      <c r="B52" s="212" t="s">
        <v>86</v>
      </c>
      <c r="C52" s="209"/>
      <c r="D52" s="210"/>
      <c r="E52" s="301"/>
      <c r="F52" s="210"/>
      <c r="G52" s="325">
        <f t="shared" si="7"/>
        <v>0</v>
      </c>
      <c r="H52" s="210"/>
      <c r="I52" s="210"/>
      <c r="J52" s="210"/>
      <c r="K52" s="325">
        <f t="shared" si="8"/>
        <v>0</v>
      </c>
      <c r="L52" s="178"/>
      <c r="M52" s="224"/>
      <c r="N52" s="210"/>
      <c r="O52" s="211">
        <f t="shared" si="9"/>
        <v>0</v>
      </c>
      <c r="P52" s="225"/>
      <c r="Q52" s="226"/>
      <c r="R52" s="75">
        <f t="shared" si="3"/>
        <v>0</v>
      </c>
      <c r="S52" s="18" t="str" cm="1">
        <f t="array" ref="S52">IF(R52:R52=0,"Ei toimenpiteitä","Kirjoita tähän mitä tehdään")</f>
        <v>Ei toimenpiteitä</v>
      </c>
      <c r="T52" s="19"/>
      <c r="U52" s="1"/>
      <c r="V52" s="1"/>
    </row>
    <row r="53" spans="1:22" x14ac:dyDescent="0.35">
      <c r="A53" s="19"/>
      <c r="B53" s="218" t="s">
        <v>89</v>
      </c>
      <c r="C53" s="209"/>
      <c r="D53" s="210"/>
      <c r="E53" s="301"/>
      <c r="F53" s="210"/>
      <c r="G53" s="325">
        <f t="shared" si="7"/>
        <v>0</v>
      </c>
      <c r="H53" s="210"/>
      <c r="I53" s="210"/>
      <c r="J53" s="210"/>
      <c r="K53" s="325">
        <f t="shared" si="8"/>
        <v>0</v>
      </c>
      <c r="L53" s="178"/>
      <c r="M53" s="224"/>
      <c r="N53" s="210"/>
      <c r="O53" s="211">
        <f t="shared" si="9"/>
        <v>0</v>
      </c>
      <c r="P53" s="225"/>
      <c r="Q53" s="226"/>
      <c r="R53" s="75">
        <f t="shared" si="3"/>
        <v>0</v>
      </c>
      <c r="S53" s="18" t="str" cm="1">
        <f t="array" ref="S53">IF(R53:R53=0,"Ei toimenpiteitä","Kirjoita tähän mitä tehdään")</f>
        <v>Ei toimenpiteitä</v>
      </c>
      <c r="T53" s="19"/>
      <c r="U53" s="1"/>
      <c r="V53" s="1"/>
    </row>
    <row r="54" spans="1:22" x14ac:dyDescent="0.35">
      <c r="A54" s="19"/>
      <c r="B54" s="218" t="s">
        <v>206</v>
      </c>
      <c r="C54" s="209"/>
      <c r="D54" s="210"/>
      <c r="E54" s="301"/>
      <c r="F54" s="210"/>
      <c r="G54" s="325">
        <f t="shared" si="7"/>
        <v>0</v>
      </c>
      <c r="H54" s="210"/>
      <c r="I54" s="210"/>
      <c r="J54" s="210"/>
      <c r="K54" s="325">
        <f t="shared" si="8"/>
        <v>0</v>
      </c>
      <c r="L54" s="178"/>
      <c r="M54" s="224"/>
      <c r="N54" s="210"/>
      <c r="O54" s="211">
        <f t="shared" si="9"/>
        <v>0</v>
      </c>
      <c r="P54" s="225"/>
      <c r="Q54" s="226"/>
      <c r="R54" s="75">
        <f t="shared" si="3"/>
        <v>0</v>
      </c>
      <c r="S54" s="18" t="str" cm="1">
        <f t="array" ref="S54">IF(R54:R54=0,"Ei toimenpiteitä","Kirjoita tähän mitä tehdään")</f>
        <v>Ei toimenpiteitä</v>
      </c>
      <c r="T54" s="19"/>
      <c r="U54" s="1"/>
      <c r="V54" s="1"/>
    </row>
    <row r="55" spans="1:22" x14ac:dyDescent="0.35">
      <c r="A55" s="19"/>
      <c r="B55" s="218" t="s">
        <v>204</v>
      </c>
      <c r="C55" s="209"/>
      <c r="D55" s="210"/>
      <c r="E55" s="301"/>
      <c r="F55" s="210"/>
      <c r="G55" s="325">
        <f t="shared" si="7"/>
        <v>0</v>
      </c>
      <c r="H55" s="210"/>
      <c r="I55" s="210"/>
      <c r="J55" s="210"/>
      <c r="K55" s="325">
        <f t="shared" si="8"/>
        <v>0</v>
      </c>
      <c r="L55" s="178"/>
      <c r="M55" s="224"/>
      <c r="N55" s="210"/>
      <c r="O55" s="211">
        <f t="shared" si="9"/>
        <v>0</v>
      </c>
      <c r="P55" s="225"/>
      <c r="Q55" s="226"/>
      <c r="R55" s="75">
        <f t="shared" si="3"/>
        <v>0</v>
      </c>
      <c r="S55" s="18" t="str" cm="1">
        <f t="array" ref="S55">IF(R55:R55=0,"Ei toimenpiteitä","Kirjoita tähän mitä tehdään")</f>
        <v>Ei toimenpiteitä</v>
      </c>
      <c r="T55" s="19"/>
      <c r="U55" s="1"/>
      <c r="V55" s="1"/>
    </row>
    <row r="56" spans="1:22" x14ac:dyDescent="0.35">
      <c r="A56" s="19"/>
      <c r="B56" s="218" t="s">
        <v>205</v>
      </c>
      <c r="C56" s="209"/>
      <c r="D56" s="210"/>
      <c r="E56" s="301"/>
      <c r="F56" s="210"/>
      <c r="G56" s="325">
        <f t="shared" si="7"/>
        <v>0</v>
      </c>
      <c r="H56" s="210"/>
      <c r="I56" s="210"/>
      <c r="J56" s="210"/>
      <c r="K56" s="325">
        <f t="shared" si="8"/>
        <v>0</v>
      </c>
      <c r="L56" s="178"/>
      <c r="M56" s="224"/>
      <c r="N56" s="210"/>
      <c r="O56" s="211">
        <f t="shared" si="9"/>
        <v>0</v>
      </c>
      <c r="P56" s="225"/>
      <c r="Q56" s="226"/>
      <c r="R56" s="75">
        <f t="shared" si="3"/>
        <v>0</v>
      </c>
      <c r="S56" s="18" t="str" cm="1">
        <f t="array" ref="S56">IF(R56:R56=0,"Ei toimenpiteitä","Kirjoita tähän mitä tehdään")</f>
        <v>Ei toimenpiteitä</v>
      </c>
      <c r="T56" s="19"/>
      <c r="U56" s="1"/>
      <c r="V56" s="1"/>
    </row>
    <row r="57" spans="1:22" x14ac:dyDescent="0.35">
      <c r="A57" s="19"/>
      <c r="B57" s="218" t="s">
        <v>207</v>
      </c>
      <c r="C57" s="209"/>
      <c r="D57" s="210"/>
      <c r="E57" s="301"/>
      <c r="F57" s="210"/>
      <c r="G57" s="325">
        <f t="shared" si="7"/>
        <v>0</v>
      </c>
      <c r="H57" s="210"/>
      <c r="I57" s="210"/>
      <c r="J57" s="210"/>
      <c r="K57" s="325">
        <f t="shared" si="8"/>
        <v>0</v>
      </c>
      <c r="L57" s="178"/>
      <c r="M57" s="224"/>
      <c r="N57" s="210"/>
      <c r="O57" s="211">
        <f t="shared" si="9"/>
        <v>0</v>
      </c>
      <c r="P57" s="225"/>
      <c r="Q57" s="226"/>
      <c r="R57" s="75">
        <f t="shared" si="3"/>
        <v>0</v>
      </c>
      <c r="S57" s="18" t="str" cm="1">
        <f t="array" ref="S57">IF(R57:R57=0,"Ei toimenpiteitä","Kirjoita tähän mitä tehdään")</f>
        <v>Ei toimenpiteitä</v>
      </c>
      <c r="T57" s="19"/>
      <c r="U57" s="1"/>
      <c r="V57" s="1"/>
    </row>
    <row r="58" spans="1:22" x14ac:dyDescent="0.35">
      <c r="A58" s="19"/>
      <c r="B58" s="212" t="s">
        <v>49</v>
      </c>
      <c r="C58" s="209"/>
      <c r="D58" s="210"/>
      <c r="E58" s="301"/>
      <c r="F58" s="210"/>
      <c r="G58" s="325">
        <f t="shared" si="7"/>
        <v>0</v>
      </c>
      <c r="H58" s="210"/>
      <c r="I58" s="210"/>
      <c r="J58" s="210"/>
      <c r="K58" s="325">
        <f t="shared" si="8"/>
        <v>0</v>
      </c>
      <c r="L58" s="178"/>
      <c r="M58" s="224"/>
      <c r="N58" s="210"/>
      <c r="O58" s="211">
        <f t="shared" si="9"/>
        <v>0</v>
      </c>
      <c r="P58" s="225"/>
      <c r="Q58" s="226"/>
      <c r="R58" s="75">
        <f t="shared" si="3"/>
        <v>0</v>
      </c>
      <c r="S58" s="18" t="str" cm="1">
        <f t="array" ref="S58">IF(R58:R58=0,"Ei toimenpiteitä","Kirjoita tähän mitä tehdään")</f>
        <v>Ei toimenpiteitä</v>
      </c>
      <c r="T58" s="19"/>
      <c r="U58" s="1"/>
      <c r="V58" s="1"/>
    </row>
    <row r="59" spans="1:22" x14ac:dyDescent="0.35">
      <c r="A59" s="19"/>
      <c r="B59" s="219" t="s">
        <v>101</v>
      </c>
      <c r="C59" s="209"/>
      <c r="D59" s="210"/>
      <c r="E59" s="301"/>
      <c r="F59" s="210"/>
      <c r="G59" s="325">
        <f t="shared" si="7"/>
        <v>0</v>
      </c>
      <c r="H59" s="210"/>
      <c r="I59" s="210"/>
      <c r="J59" s="210"/>
      <c r="K59" s="325">
        <f t="shared" si="8"/>
        <v>0</v>
      </c>
      <c r="L59" s="178"/>
      <c r="M59" s="224"/>
      <c r="N59" s="210"/>
      <c r="O59" s="211">
        <f t="shared" si="9"/>
        <v>0</v>
      </c>
      <c r="P59" s="225"/>
      <c r="Q59" s="226"/>
      <c r="R59" s="75">
        <f t="shared" si="3"/>
        <v>0</v>
      </c>
      <c r="S59" s="18" t="str" cm="1">
        <f t="array" ref="S59">IF(R59:R59=0,"Ei toimenpiteitä","Kirjoita tähän mitä tehdään")</f>
        <v>Ei toimenpiteitä</v>
      </c>
      <c r="T59" s="19"/>
      <c r="U59" s="1"/>
      <c r="V59" s="1"/>
    </row>
    <row r="60" spans="1:22" x14ac:dyDescent="0.35">
      <c r="A60" s="19"/>
      <c r="B60" s="220" t="s">
        <v>101</v>
      </c>
      <c r="C60" s="215"/>
      <c r="D60" s="216"/>
      <c r="E60" s="302"/>
      <c r="F60" s="216"/>
      <c r="G60" s="326">
        <f t="shared" si="7"/>
        <v>0</v>
      </c>
      <c r="H60" s="216"/>
      <c r="I60" s="216"/>
      <c r="J60" s="216"/>
      <c r="K60" s="326">
        <f t="shared" si="8"/>
        <v>0</v>
      </c>
      <c r="L60" s="178"/>
      <c r="M60" s="227"/>
      <c r="N60" s="216"/>
      <c r="O60" s="217">
        <f t="shared" si="9"/>
        <v>0</v>
      </c>
      <c r="P60" s="228"/>
      <c r="Q60" s="229"/>
      <c r="R60" s="75">
        <f t="shared" si="3"/>
        <v>0</v>
      </c>
      <c r="S60" s="18" t="str" cm="1">
        <f t="array" ref="S60">IF(R60:R60=0,"Ei toimenpiteitä","Kirjoita tähän mitä tehdään")</f>
        <v>Ei toimenpiteitä</v>
      </c>
      <c r="T60" s="19"/>
      <c r="U60" s="1"/>
      <c r="V60" s="1"/>
    </row>
    <row r="61" spans="1:22" x14ac:dyDescent="0.35">
      <c r="A61" s="40" t="s">
        <v>87</v>
      </c>
      <c r="B61" s="40"/>
      <c r="C61" s="176"/>
      <c r="D61" s="177"/>
      <c r="E61" s="19"/>
      <c r="F61" s="177"/>
      <c r="G61" s="185"/>
      <c r="H61" s="177"/>
      <c r="I61" s="177"/>
      <c r="J61" s="177"/>
      <c r="K61" s="185"/>
      <c r="L61" s="178"/>
      <c r="M61" s="184"/>
      <c r="N61" s="177"/>
      <c r="O61" s="185"/>
      <c r="P61" s="185"/>
      <c r="Q61" s="186"/>
      <c r="R61" s="75">
        <f t="shared" si="3"/>
        <v>0</v>
      </c>
      <c r="S61" s="303"/>
      <c r="T61" s="19"/>
      <c r="U61" s="1"/>
      <c r="V61" s="1"/>
    </row>
    <row r="62" spans="1:22" x14ac:dyDescent="0.35">
      <c r="A62" s="19"/>
      <c r="B62" s="230" t="s">
        <v>123</v>
      </c>
      <c r="C62" s="205"/>
      <c r="D62" s="206"/>
      <c r="E62" s="300"/>
      <c r="F62" s="206"/>
      <c r="G62" s="324">
        <f t="shared" si="7"/>
        <v>0</v>
      </c>
      <c r="H62" s="206"/>
      <c r="I62" s="206"/>
      <c r="J62" s="206"/>
      <c r="K62" s="324">
        <f t="shared" si="8"/>
        <v>0</v>
      </c>
      <c r="L62" s="178"/>
      <c r="M62" s="221"/>
      <c r="N62" s="206"/>
      <c r="O62" s="207">
        <f t="shared" si="9"/>
        <v>0</v>
      </c>
      <c r="P62" s="222"/>
      <c r="Q62" s="223"/>
      <c r="R62" s="75">
        <f t="shared" si="3"/>
        <v>0</v>
      </c>
      <c r="S62" s="18" t="str" cm="1">
        <f t="array" ref="S62">IF(R62:R62=0,"Ei toimenpiteitä","Kirjoita tähän mitä tehdään")</f>
        <v>Ei toimenpiteitä</v>
      </c>
      <c r="T62" s="19"/>
      <c r="U62" s="1"/>
      <c r="V62" s="1"/>
    </row>
    <row r="63" spans="1:22" x14ac:dyDescent="0.35">
      <c r="A63" s="19"/>
      <c r="B63" s="212" t="s">
        <v>124</v>
      </c>
      <c r="C63" s="209"/>
      <c r="D63" s="210"/>
      <c r="E63" s="301"/>
      <c r="F63" s="210"/>
      <c r="G63" s="325">
        <f t="shared" si="7"/>
        <v>0</v>
      </c>
      <c r="H63" s="210"/>
      <c r="I63" s="210"/>
      <c r="J63" s="210"/>
      <c r="K63" s="325">
        <f t="shared" si="8"/>
        <v>0</v>
      </c>
      <c r="L63" s="178"/>
      <c r="M63" s="224"/>
      <c r="N63" s="210"/>
      <c r="O63" s="211">
        <f t="shared" si="9"/>
        <v>0</v>
      </c>
      <c r="P63" s="225"/>
      <c r="Q63" s="226"/>
      <c r="R63" s="75">
        <f t="shared" si="3"/>
        <v>0</v>
      </c>
      <c r="S63" s="18" t="str" cm="1">
        <f t="array" ref="S63">IF(R63:R63=0,"Ei toimenpiteitä","Kirjoita tähän mitä tehdään")</f>
        <v>Ei toimenpiteitä</v>
      </c>
      <c r="T63" s="19"/>
      <c r="U63" s="1"/>
      <c r="V63" s="1"/>
    </row>
    <row r="64" spans="1:22" x14ac:dyDescent="0.35">
      <c r="A64" s="19"/>
      <c r="B64" s="212" t="s">
        <v>125</v>
      </c>
      <c r="C64" s="209"/>
      <c r="D64" s="210"/>
      <c r="E64" s="301"/>
      <c r="F64" s="210"/>
      <c r="G64" s="325">
        <f t="shared" si="7"/>
        <v>0</v>
      </c>
      <c r="H64" s="210"/>
      <c r="I64" s="210"/>
      <c r="J64" s="210"/>
      <c r="K64" s="325">
        <f t="shared" si="8"/>
        <v>0</v>
      </c>
      <c r="L64" s="178"/>
      <c r="M64" s="224"/>
      <c r="N64" s="210"/>
      <c r="O64" s="211">
        <f t="shared" si="9"/>
        <v>0</v>
      </c>
      <c r="P64" s="225"/>
      <c r="Q64" s="226"/>
      <c r="R64" s="75">
        <f t="shared" si="3"/>
        <v>0</v>
      </c>
      <c r="S64" s="18" t="str" cm="1">
        <f t="array" ref="S64">IF(R64:R64=0,"Ei toimenpiteitä","Kirjoita tähän mitä tehdään")</f>
        <v>Ei toimenpiteitä</v>
      </c>
      <c r="T64" s="19"/>
      <c r="U64" s="1"/>
      <c r="V64" s="1"/>
    </row>
    <row r="65" spans="1:22" x14ac:dyDescent="0.35">
      <c r="A65" s="19"/>
      <c r="B65" s="212" t="s">
        <v>126</v>
      </c>
      <c r="C65" s="209"/>
      <c r="D65" s="210"/>
      <c r="E65" s="301"/>
      <c r="F65" s="210"/>
      <c r="G65" s="325">
        <f t="shared" si="7"/>
        <v>0</v>
      </c>
      <c r="H65" s="210"/>
      <c r="I65" s="210"/>
      <c r="J65" s="210"/>
      <c r="K65" s="325">
        <f t="shared" si="8"/>
        <v>0</v>
      </c>
      <c r="L65" s="178"/>
      <c r="M65" s="224"/>
      <c r="N65" s="210"/>
      <c r="O65" s="211">
        <f t="shared" si="9"/>
        <v>0</v>
      </c>
      <c r="P65" s="225"/>
      <c r="Q65" s="226"/>
      <c r="R65" s="75">
        <f t="shared" si="3"/>
        <v>0</v>
      </c>
      <c r="S65" s="18" t="str" cm="1">
        <f t="array" ref="S65">IF(R65:R65=0,"Ei toimenpiteitä","Kirjoita tähän mitä tehdään")</f>
        <v>Ei toimenpiteitä</v>
      </c>
      <c r="T65" s="19"/>
      <c r="U65" s="1"/>
      <c r="V65" s="1"/>
    </row>
    <row r="66" spans="1:22" x14ac:dyDescent="0.35">
      <c r="A66" s="19"/>
      <c r="B66" s="212" t="s">
        <v>6</v>
      </c>
      <c r="C66" s="209"/>
      <c r="D66" s="210"/>
      <c r="E66" s="301"/>
      <c r="F66" s="210"/>
      <c r="G66" s="325">
        <f t="shared" si="7"/>
        <v>0</v>
      </c>
      <c r="H66" s="210"/>
      <c r="I66" s="210"/>
      <c r="J66" s="210"/>
      <c r="K66" s="325">
        <f t="shared" si="8"/>
        <v>0</v>
      </c>
      <c r="L66" s="178"/>
      <c r="M66" s="224"/>
      <c r="N66" s="210"/>
      <c r="O66" s="211">
        <f t="shared" si="9"/>
        <v>0</v>
      </c>
      <c r="P66" s="225"/>
      <c r="Q66" s="226"/>
      <c r="R66" s="75">
        <f t="shared" si="3"/>
        <v>0</v>
      </c>
      <c r="S66" s="18" t="str" cm="1">
        <f t="array" ref="S66">IF(R66:R66=0,"Ei toimenpiteitä","Kirjoita tähän mitä tehdään")</f>
        <v>Ei toimenpiteitä</v>
      </c>
      <c r="T66" s="19"/>
      <c r="U66" s="1"/>
      <c r="V66" s="1"/>
    </row>
    <row r="67" spans="1:22" x14ac:dyDescent="0.35">
      <c r="A67" s="19"/>
      <c r="B67" s="212" t="s">
        <v>7</v>
      </c>
      <c r="C67" s="209"/>
      <c r="D67" s="210"/>
      <c r="E67" s="301"/>
      <c r="F67" s="210"/>
      <c r="G67" s="325">
        <f t="shared" si="7"/>
        <v>0</v>
      </c>
      <c r="H67" s="210"/>
      <c r="I67" s="210"/>
      <c r="J67" s="210"/>
      <c r="K67" s="325">
        <f t="shared" si="8"/>
        <v>0</v>
      </c>
      <c r="L67" s="178"/>
      <c r="M67" s="224"/>
      <c r="N67" s="210"/>
      <c r="O67" s="211">
        <f t="shared" si="9"/>
        <v>0</v>
      </c>
      <c r="P67" s="225"/>
      <c r="Q67" s="226"/>
      <c r="R67" s="75">
        <f t="shared" si="3"/>
        <v>0</v>
      </c>
      <c r="S67" s="18" t="str" cm="1">
        <f t="array" ref="S67">IF(R67:R67=0,"Ei toimenpiteitä","Kirjoita tähän mitä tehdään")</f>
        <v>Ei toimenpiteitä</v>
      </c>
      <c r="T67" s="19"/>
      <c r="U67" s="1"/>
      <c r="V67" s="1"/>
    </row>
    <row r="68" spans="1:22" x14ac:dyDescent="0.35">
      <c r="A68" s="19"/>
      <c r="B68" s="212" t="s">
        <v>88</v>
      </c>
      <c r="C68" s="209"/>
      <c r="D68" s="210"/>
      <c r="E68" s="301"/>
      <c r="F68" s="210"/>
      <c r="G68" s="325">
        <f t="shared" si="7"/>
        <v>0</v>
      </c>
      <c r="H68" s="210"/>
      <c r="I68" s="210"/>
      <c r="J68" s="210"/>
      <c r="K68" s="325">
        <f t="shared" si="8"/>
        <v>0</v>
      </c>
      <c r="L68" s="178"/>
      <c r="M68" s="224"/>
      <c r="N68" s="210"/>
      <c r="O68" s="211">
        <f t="shared" si="9"/>
        <v>0</v>
      </c>
      <c r="P68" s="225"/>
      <c r="Q68" s="226"/>
      <c r="R68" s="75">
        <f t="shared" si="3"/>
        <v>0</v>
      </c>
      <c r="S68" s="18" t="str" cm="1">
        <f t="array" ref="S68">IF(R68:R68=0,"Ei toimenpiteitä","Kirjoita tähän mitä tehdään")</f>
        <v>Ei toimenpiteitä</v>
      </c>
      <c r="T68" s="19"/>
      <c r="U68" s="1"/>
      <c r="V68" s="1"/>
    </row>
    <row r="69" spans="1:22" x14ac:dyDescent="0.35">
      <c r="A69" s="19"/>
      <c r="B69" s="219" t="s">
        <v>44</v>
      </c>
      <c r="C69" s="209"/>
      <c r="D69" s="210"/>
      <c r="E69" s="301"/>
      <c r="F69" s="210"/>
      <c r="G69" s="325">
        <f t="shared" si="7"/>
        <v>0</v>
      </c>
      <c r="H69" s="210"/>
      <c r="I69" s="210"/>
      <c r="J69" s="210"/>
      <c r="K69" s="325">
        <f t="shared" si="8"/>
        <v>0</v>
      </c>
      <c r="L69" s="178"/>
      <c r="M69" s="224"/>
      <c r="N69" s="210"/>
      <c r="O69" s="211">
        <f t="shared" si="9"/>
        <v>0</v>
      </c>
      <c r="P69" s="225"/>
      <c r="Q69" s="226"/>
      <c r="R69" s="75">
        <f t="shared" si="3"/>
        <v>0</v>
      </c>
      <c r="S69" s="18" t="str" cm="1">
        <f t="array" ref="S69">IF(R69:R69=0,"Ei toimenpiteitä","Kirjoita tähän mitä tehdään")</f>
        <v>Ei toimenpiteitä</v>
      </c>
      <c r="T69" s="19"/>
      <c r="U69" s="1"/>
      <c r="V69" s="1"/>
    </row>
    <row r="70" spans="1:22" x14ac:dyDescent="0.35">
      <c r="A70" s="19"/>
      <c r="B70" s="219" t="s">
        <v>44</v>
      </c>
      <c r="C70" s="209"/>
      <c r="D70" s="210"/>
      <c r="E70" s="301"/>
      <c r="F70" s="210"/>
      <c r="G70" s="325">
        <f t="shared" si="7"/>
        <v>0</v>
      </c>
      <c r="H70" s="210"/>
      <c r="I70" s="210"/>
      <c r="J70" s="210"/>
      <c r="K70" s="325">
        <f t="shared" si="8"/>
        <v>0</v>
      </c>
      <c r="L70" s="178"/>
      <c r="M70" s="224"/>
      <c r="N70" s="210"/>
      <c r="O70" s="211">
        <f t="shared" si="9"/>
        <v>0</v>
      </c>
      <c r="P70" s="225"/>
      <c r="Q70" s="226"/>
      <c r="R70" s="75">
        <f t="shared" si="3"/>
        <v>0</v>
      </c>
      <c r="S70" s="18" t="str" cm="1">
        <f t="array" ref="S70">IF(R70:R70=0,"Ei toimenpiteitä","Kirjoita tähän mitä tehdään")</f>
        <v>Ei toimenpiteitä</v>
      </c>
      <c r="T70" s="19"/>
      <c r="U70" s="1"/>
      <c r="V70" s="1"/>
    </row>
    <row r="71" spans="1:22" x14ac:dyDescent="0.35">
      <c r="A71" s="19"/>
      <c r="B71" s="219" t="s">
        <v>44</v>
      </c>
      <c r="C71" s="209"/>
      <c r="D71" s="210"/>
      <c r="E71" s="301"/>
      <c r="F71" s="210"/>
      <c r="G71" s="325">
        <f t="shared" si="7"/>
        <v>0</v>
      </c>
      <c r="H71" s="210"/>
      <c r="I71" s="210"/>
      <c r="J71" s="210"/>
      <c r="K71" s="325">
        <f t="shared" si="8"/>
        <v>0</v>
      </c>
      <c r="L71" s="178"/>
      <c r="M71" s="224"/>
      <c r="N71" s="210"/>
      <c r="O71" s="211">
        <f t="shared" si="9"/>
        <v>0</v>
      </c>
      <c r="P71" s="225"/>
      <c r="Q71" s="226"/>
      <c r="R71" s="75">
        <f t="shared" si="3"/>
        <v>0</v>
      </c>
      <c r="S71" s="18" t="str" cm="1">
        <f t="array" ref="S71">IF(R71:R71=0,"Ei toimenpiteitä","Kirjoita tähän mitä tehdään")</f>
        <v>Ei toimenpiteitä</v>
      </c>
      <c r="T71" s="19"/>
      <c r="U71" s="1"/>
      <c r="V71" s="1"/>
    </row>
    <row r="72" spans="1:22" x14ac:dyDescent="0.35">
      <c r="A72" s="19"/>
      <c r="B72" s="220" t="s">
        <v>44</v>
      </c>
      <c r="C72" s="215"/>
      <c r="D72" s="216"/>
      <c r="E72" s="302"/>
      <c r="F72" s="216"/>
      <c r="G72" s="326">
        <f t="shared" si="7"/>
        <v>0</v>
      </c>
      <c r="H72" s="216"/>
      <c r="I72" s="216"/>
      <c r="J72" s="216"/>
      <c r="K72" s="326">
        <f t="shared" si="8"/>
        <v>0</v>
      </c>
      <c r="L72" s="178"/>
      <c r="M72" s="227"/>
      <c r="N72" s="216"/>
      <c r="O72" s="217">
        <f t="shared" si="9"/>
        <v>0</v>
      </c>
      <c r="P72" s="228"/>
      <c r="Q72" s="229"/>
      <c r="R72" s="75">
        <f t="shared" si="3"/>
        <v>0</v>
      </c>
      <c r="S72" s="18" t="str" cm="1">
        <f t="array" ref="S72">IF(R72:R72=0,"Ei toimenpiteitä","Kirjoita tähän mitä tehdään")</f>
        <v>Ei toimenpiteitä</v>
      </c>
      <c r="T72" s="19"/>
      <c r="U72" s="1"/>
      <c r="V72" s="1"/>
    </row>
    <row r="73" spans="1:22" x14ac:dyDescent="0.35">
      <c r="A73" s="40" t="s">
        <v>90</v>
      </c>
      <c r="B73" s="40"/>
      <c r="C73" s="176"/>
      <c r="D73" s="177"/>
      <c r="E73" s="19"/>
      <c r="F73" s="177"/>
      <c r="G73" s="185"/>
      <c r="H73" s="177"/>
      <c r="I73" s="177"/>
      <c r="J73" s="177"/>
      <c r="K73" s="185"/>
      <c r="L73" s="178"/>
      <c r="M73" s="184"/>
      <c r="N73" s="177"/>
      <c r="O73" s="185"/>
      <c r="P73" s="185"/>
      <c r="Q73" s="186"/>
      <c r="R73" s="75">
        <f t="shared" si="3"/>
        <v>0</v>
      </c>
      <c r="S73" s="303"/>
      <c r="T73" s="19"/>
      <c r="U73" s="1"/>
      <c r="V73" s="1"/>
    </row>
    <row r="74" spans="1:22" x14ac:dyDescent="0.35">
      <c r="A74" s="19"/>
      <c r="B74" s="230" t="s">
        <v>91</v>
      </c>
      <c r="C74" s="205"/>
      <c r="D74" s="206"/>
      <c r="E74" s="300"/>
      <c r="F74" s="206"/>
      <c r="G74" s="324">
        <f t="shared" si="7"/>
        <v>0</v>
      </c>
      <c r="H74" s="206"/>
      <c r="I74" s="206"/>
      <c r="J74" s="206"/>
      <c r="K74" s="324">
        <f t="shared" si="8"/>
        <v>0</v>
      </c>
      <c r="L74" s="178"/>
      <c r="M74" s="221"/>
      <c r="N74" s="206"/>
      <c r="O74" s="207">
        <f t="shared" si="9"/>
        <v>0</v>
      </c>
      <c r="P74" s="222"/>
      <c r="Q74" s="223"/>
      <c r="R74" s="75">
        <f t="shared" si="3"/>
        <v>0</v>
      </c>
      <c r="S74" s="18" t="str" cm="1">
        <f t="array" ref="S74">IF(R74:R74=0,"Ei toimenpiteitä","Kirjoita tähän mitä tehdään")</f>
        <v>Ei toimenpiteitä</v>
      </c>
      <c r="T74" s="19"/>
      <c r="U74" s="1"/>
      <c r="V74" s="1"/>
    </row>
    <row r="75" spans="1:22" x14ac:dyDescent="0.35">
      <c r="A75" s="19"/>
      <c r="B75" s="212" t="s">
        <v>92</v>
      </c>
      <c r="C75" s="209"/>
      <c r="D75" s="210"/>
      <c r="E75" s="301"/>
      <c r="F75" s="210"/>
      <c r="G75" s="325">
        <f t="shared" si="7"/>
        <v>0</v>
      </c>
      <c r="H75" s="210"/>
      <c r="I75" s="210"/>
      <c r="J75" s="210"/>
      <c r="K75" s="325">
        <f t="shared" si="8"/>
        <v>0</v>
      </c>
      <c r="L75" s="178"/>
      <c r="M75" s="224"/>
      <c r="N75" s="210"/>
      <c r="O75" s="211">
        <f t="shared" si="9"/>
        <v>0</v>
      </c>
      <c r="P75" s="225"/>
      <c r="Q75" s="226"/>
      <c r="R75" s="75">
        <f t="shared" si="3"/>
        <v>0</v>
      </c>
      <c r="S75" s="18" t="str" cm="1">
        <f t="array" ref="S75">IF(R75:R75=0,"Ei toimenpiteitä","Kirjoita tähän mitä tehdään")</f>
        <v>Ei toimenpiteitä</v>
      </c>
      <c r="T75" s="19"/>
      <c r="U75" s="1"/>
      <c r="V75" s="1"/>
    </row>
    <row r="76" spans="1:22" x14ac:dyDescent="0.35">
      <c r="A76" s="19"/>
      <c r="B76" s="212" t="s">
        <v>93</v>
      </c>
      <c r="C76" s="209"/>
      <c r="D76" s="210"/>
      <c r="E76" s="301"/>
      <c r="F76" s="210"/>
      <c r="G76" s="325">
        <f t="shared" si="7"/>
        <v>0</v>
      </c>
      <c r="H76" s="210"/>
      <c r="I76" s="210"/>
      <c r="J76" s="210"/>
      <c r="K76" s="325">
        <f t="shared" si="8"/>
        <v>0</v>
      </c>
      <c r="L76" s="178"/>
      <c r="M76" s="224"/>
      <c r="N76" s="210"/>
      <c r="O76" s="211">
        <f t="shared" si="9"/>
        <v>0</v>
      </c>
      <c r="P76" s="225"/>
      <c r="Q76" s="226"/>
      <c r="R76" s="75">
        <f t="shared" si="3"/>
        <v>0</v>
      </c>
      <c r="S76" s="18" t="str" cm="1">
        <f t="array" ref="S76">IF(R76:R76=0,"Ei toimenpiteitä","Kirjoita tähän mitä tehdään")</f>
        <v>Ei toimenpiteitä</v>
      </c>
      <c r="T76" s="19"/>
      <c r="U76" s="1"/>
      <c r="V76" s="1"/>
    </row>
    <row r="77" spans="1:22" x14ac:dyDescent="0.35">
      <c r="A77" s="19"/>
      <c r="B77" s="212" t="s">
        <v>94</v>
      </c>
      <c r="C77" s="209"/>
      <c r="D77" s="210"/>
      <c r="E77" s="301"/>
      <c r="F77" s="210"/>
      <c r="G77" s="325">
        <f t="shared" si="7"/>
        <v>0</v>
      </c>
      <c r="H77" s="210"/>
      <c r="I77" s="210"/>
      <c r="J77" s="210"/>
      <c r="K77" s="325">
        <f t="shared" si="8"/>
        <v>0</v>
      </c>
      <c r="L77" s="178"/>
      <c r="M77" s="224"/>
      <c r="N77" s="210"/>
      <c r="O77" s="211">
        <f t="shared" si="9"/>
        <v>0</v>
      </c>
      <c r="P77" s="225"/>
      <c r="Q77" s="226"/>
      <c r="R77" s="75">
        <f t="shared" si="3"/>
        <v>0</v>
      </c>
      <c r="S77" s="18" t="str" cm="1">
        <f t="array" ref="S77">IF(R77:R77=0,"Ei toimenpiteitä","Kirjoita tähän mitä tehdään")</f>
        <v>Ei toimenpiteitä</v>
      </c>
      <c r="T77" s="19"/>
      <c r="U77" s="1"/>
      <c r="V77" s="1"/>
    </row>
    <row r="78" spans="1:22" x14ac:dyDescent="0.35">
      <c r="A78" s="19"/>
      <c r="B78" s="219" t="s">
        <v>95</v>
      </c>
      <c r="C78" s="209"/>
      <c r="D78" s="210"/>
      <c r="E78" s="301"/>
      <c r="F78" s="210"/>
      <c r="G78" s="325">
        <f t="shared" si="7"/>
        <v>0</v>
      </c>
      <c r="H78" s="210"/>
      <c r="I78" s="210"/>
      <c r="J78" s="210"/>
      <c r="K78" s="325">
        <f t="shared" si="8"/>
        <v>0</v>
      </c>
      <c r="L78" s="178"/>
      <c r="M78" s="224"/>
      <c r="N78" s="210"/>
      <c r="O78" s="211">
        <f t="shared" si="9"/>
        <v>0</v>
      </c>
      <c r="P78" s="225"/>
      <c r="Q78" s="226"/>
      <c r="R78" s="75">
        <f t="shared" si="3"/>
        <v>0</v>
      </c>
      <c r="S78" s="18" t="str" cm="1">
        <f t="array" ref="S78">IF(R78:R78=0,"Ei toimenpiteitä","Kirjoita tähän mitä tehdään")</f>
        <v>Ei toimenpiteitä</v>
      </c>
      <c r="T78" s="19"/>
      <c r="U78" s="1"/>
      <c r="V78" s="1"/>
    </row>
    <row r="79" spans="1:22" x14ac:dyDescent="0.35">
      <c r="A79" s="19"/>
      <c r="B79" s="220" t="s">
        <v>95</v>
      </c>
      <c r="C79" s="215"/>
      <c r="D79" s="216"/>
      <c r="E79" s="301"/>
      <c r="F79" s="216"/>
      <c r="G79" s="326">
        <f t="shared" si="7"/>
        <v>0</v>
      </c>
      <c r="H79" s="216"/>
      <c r="I79" s="216"/>
      <c r="J79" s="216"/>
      <c r="K79" s="326">
        <f t="shared" si="8"/>
        <v>0</v>
      </c>
      <c r="L79" s="178"/>
      <c r="M79" s="227"/>
      <c r="N79" s="216"/>
      <c r="O79" s="217">
        <f t="shared" si="9"/>
        <v>0</v>
      </c>
      <c r="P79" s="228"/>
      <c r="Q79" s="229"/>
      <c r="R79" s="75">
        <f t="shared" ref="R79:R142" si="10">O79+K79</f>
        <v>0</v>
      </c>
      <c r="S79" s="18" t="str" cm="1">
        <f t="array" ref="S79">IF(R79:R79=0,"Ei toimenpiteitä","Kirjoita tähän mitä tehdään")</f>
        <v>Ei toimenpiteitä</v>
      </c>
      <c r="T79" s="19"/>
      <c r="U79" s="1"/>
      <c r="V79" s="1"/>
    </row>
    <row r="80" spans="1:22" s="69" customFormat="1" x14ac:dyDescent="0.35">
      <c r="A80" s="29" t="s">
        <v>96</v>
      </c>
      <c r="B80" s="30"/>
      <c r="C80" s="174"/>
      <c r="D80" s="174"/>
      <c r="E80" s="71"/>
      <c r="F80" s="174"/>
      <c r="G80" s="179"/>
      <c r="H80" s="174"/>
      <c r="I80" s="174"/>
      <c r="J80" s="174"/>
      <c r="K80" s="179"/>
      <c r="L80" s="178"/>
      <c r="M80" s="181"/>
      <c r="N80" s="174"/>
      <c r="O80" s="174"/>
      <c r="P80" s="179"/>
      <c r="Q80" s="182"/>
      <c r="R80" s="75">
        <f t="shared" si="10"/>
        <v>0</v>
      </c>
      <c r="S80" s="94"/>
      <c r="T80" s="19"/>
      <c r="U80" s="53"/>
      <c r="V80" s="53"/>
    </row>
    <row r="81" spans="1:22" x14ac:dyDescent="0.35">
      <c r="A81" s="19"/>
      <c r="B81" s="230" t="s">
        <v>97</v>
      </c>
      <c r="C81" s="205"/>
      <c r="D81" s="206"/>
      <c r="E81" s="300"/>
      <c r="F81" s="206"/>
      <c r="G81" s="324">
        <f t="shared" ref="G81:G143" si="11">F81*D81</f>
        <v>0</v>
      </c>
      <c r="H81" s="206"/>
      <c r="I81" s="206"/>
      <c r="J81" s="206"/>
      <c r="K81" s="324">
        <f t="shared" ref="K81:K147" si="12">G81+H81+I81*J81</f>
        <v>0</v>
      </c>
      <c r="L81" s="178"/>
      <c r="M81" s="221"/>
      <c r="N81" s="206"/>
      <c r="O81" s="207">
        <f>M81*20+N81*60</f>
        <v>0</v>
      </c>
      <c r="P81" s="231"/>
      <c r="Q81" s="223"/>
      <c r="R81" s="75">
        <f t="shared" si="10"/>
        <v>0</v>
      </c>
      <c r="S81" s="18" t="str" cm="1">
        <f t="array" ref="S81">IF(R81:R81=0,"Ei toimenpiteitä","Kirjoita tähän mitä tehdään")</f>
        <v>Ei toimenpiteitä</v>
      </c>
      <c r="T81" s="19"/>
      <c r="U81" s="1"/>
      <c r="V81" s="1"/>
    </row>
    <row r="82" spans="1:22" x14ac:dyDescent="0.35">
      <c r="A82" s="19"/>
      <c r="B82" s="212" t="s">
        <v>43</v>
      </c>
      <c r="C82" s="209"/>
      <c r="D82" s="210"/>
      <c r="E82" s="301"/>
      <c r="F82" s="210"/>
      <c r="G82" s="325">
        <f t="shared" si="11"/>
        <v>0</v>
      </c>
      <c r="H82" s="210"/>
      <c r="I82" s="210"/>
      <c r="J82" s="210"/>
      <c r="K82" s="325">
        <f t="shared" si="12"/>
        <v>0</v>
      </c>
      <c r="L82" s="178"/>
      <c r="M82" s="224"/>
      <c r="N82" s="210"/>
      <c r="O82" s="211">
        <f t="shared" ref="O82:O147" si="13">M82*20+N82*60</f>
        <v>0</v>
      </c>
      <c r="P82" s="232"/>
      <c r="Q82" s="226"/>
      <c r="R82" s="75">
        <f t="shared" si="10"/>
        <v>0</v>
      </c>
      <c r="S82" s="18" t="str" cm="1">
        <f t="array" ref="S82">IF(R82:R82=0,"Ei toimenpiteitä","Kirjoita tähän mitä tehdään")</f>
        <v>Ei toimenpiteitä</v>
      </c>
      <c r="T82" s="19"/>
      <c r="U82" s="1"/>
      <c r="V82" s="1"/>
    </row>
    <row r="83" spans="1:22" x14ac:dyDescent="0.35">
      <c r="A83" s="19"/>
      <c r="B83" s="212" t="s">
        <v>98</v>
      </c>
      <c r="C83" s="209"/>
      <c r="D83" s="210"/>
      <c r="E83" s="301"/>
      <c r="F83" s="210"/>
      <c r="G83" s="325">
        <f t="shared" si="11"/>
        <v>0</v>
      </c>
      <c r="H83" s="210"/>
      <c r="I83" s="210"/>
      <c r="J83" s="210"/>
      <c r="K83" s="325">
        <f t="shared" si="12"/>
        <v>0</v>
      </c>
      <c r="L83" s="178"/>
      <c r="M83" s="224"/>
      <c r="N83" s="210"/>
      <c r="O83" s="211">
        <f t="shared" si="13"/>
        <v>0</v>
      </c>
      <c r="P83" s="232"/>
      <c r="Q83" s="226"/>
      <c r="R83" s="75">
        <f t="shared" si="10"/>
        <v>0</v>
      </c>
      <c r="S83" s="18" t="str" cm="1">
        <f t="array" ref="S83">IF(R83:R83=0,"Ei toimenpiteitä","Kirjoita tähän mitä tehdään")</f>
        <v>Ei toimenpiteitä</v>
      </c>
      <c r="T83" s="19"/>
      <c r="U83" s="1"/>
      <c r="V83" s="1"/>
    </row>
    <row r="84" spans="1:22" x14ac:dyDescent="0.35">
      <c r="A84" s="19"/>
      <c r="B84" s="212" t="s">
        <v>99</v>
      </c>
      <c r="C84" s="209"/>
      <c r="D84" s="210"/>
      <c r="E84" s="301"/>
      <c r="F84" s="210"/>
      <c r="G84" s="325">
        <f t="shared" si="11"/>
        <v>0</v>
      </c>
      <c r="H84" s="210"/>
      <c r="I84" s="210"/>
      <c r="J84" s="210"/>
      <c r="K84" s="325">
        <f t="shared" si="12"/>
        <v>0</v>
      </c>
      <c r="L84" s="178"/>
      <c r="M84" s="224"/>
      <c r="N84" s="210"/>
      <c r="O84" s="211">
        <f t="shared" si="13"/>
        <v>0</v>
      </c>
      <c r="P84" s="232"/>
      <c r="Q84" s="226"/>
      <c r="R84" s="75">
        <f t="shared" si="10"/>
        <v>0</v>
      </c>
      <c r="S84" s="18" t="str" cm="1">
        <f t="array" ref="S84">IF(R84:R84=0,"Ei toimenpiteitä","Kirjoita tähän mitä tehdään")</f>
        <v>Ei toimenpiteitä</v>
      </c>
      <c r="T84" s="19"/>
      <c r="U84" s="1"/>
      <c r="V84" s="1"/>
    </row>
    <row r="85" spans="1:22" x14ac:dyDescent="0.35">
      <c r="A85" s="19"/>
      <c r="B85" s="212" t="s">
        <v>150</v>
      </c>
      <c r="C85" s="209"/>
      <c r="D85" s="210"/>
      <c r="E85" s="301"/>
      <c r="F85" s="210"/>
      <c r="G85" s="325">
        <f t="shared" si="11"/>
        <v>0</v>
      </c>
      <c r="H85" s="210"/>
      <c r="I85" s="210"/>
      <c r="J85" s="210"/>
      <c r="K85" s="325">
        <f t="shared" si="12"/>
        <v>0</v>
      </c>
      <c r="L85" s="178"/>
      <c r="M85" s="224"/>
      <c r="N85" s="210"/>
      <c r="O85" s="211">
        <f t="shared" si="13"/>
        <v>0</v>
      </c>
      <c r="P85" s="232"/>
      <c r="Q85" s="226"/>
      <c r="R85" s="75">
        <f t="shared" si="10"/>
        <v>0</v>
      </c>
      <c r="S85" s="18" t="str" cm="1">
        <f t="array" ref="S85">IF(R85:R85=0,"Ei toimenpiteitä","Kirjoita tähän mitä tehdään")</f>
        <v>Ei toimenpiteitä</v>
      </c>
      <c r="T85" s="19"/>
      <c r="U85" s="1"/>
      <c r="V85" s="1"/>
    </row>
    <row r="86" spans="1:22" x14ac:dyDescent="0.35">
      <c r="A86" s="19"/>
      <c r="B86" s="219" t="s">
        <v>79</v>
      </c>
      <c r="C86" s="209"/>
      <c r="D86" s="210"/>
      <c r="E86" s="301"/>
      <c r="F86" s="210"/>
      <c r="G86" s="325">
        <f t="shared" si="11"/>
        <v>0</v>
      </c>
      <c r="H86" s="210"/>
      <c r="I86" s="210"/>
      <c r="J86" s="210"/>
      <c r="K86" s="325">
        <f t="shared" si="12"/>
        <v>0</v>
      </c>
      <c r="L86" s="178"/>
      <c r="M86" s="224"/>
      <c r="N86" s="210"/>
      <c r="O86" s="211">
        <f t="shared" si="13"/>
        <v>0</v>
      </c>
      <c r="P86" s="232"/>
      <c r="Q86" s="226"/>
      <c r="R86" s="75">
        <f t="shared" si="10"/>
        <v>0</v>
      </c>
      <c r="S86" s="18" t="str" cm="1">
        <f t="array" ref="S86">IF(R86:R86=0,"Ei toimenpiteitä","Kirjoita tähän mitä tehdään")</f>
        <v>Ei toimenpiteitä</v>
      </c>
      <c r="T86" s="19"/>
      <c r="U86" s="1"/>
      <c r="V86" s="1"/>
    </row>
    <row r="87" spans="1:22" x14ac:dyDescent="0.35">
      <c r="A87" s="19"/>
      <c r="B87" s="220" t="s">
        <v>79</v>
      </c>
      <c r="C87" s="215"/>
      <c r="D87" s="216"/>
      <c r="E87" s="301"/>
      <c r="F87" s="216"/>
      <c r="G87" s="326">
        <f t="shared" si="11"/>
        <v>0</v>
      </c>
      <c r="H87" s="216"/>
      <c r="I87" s="216"/>
      <c r="J87" s="216"/>
      <c r="K87" s="326">
        <f t="shared" si="12"/>
        <v>0</v>
      </c>
      <c r="L87" s="178"/>
      <c r="M87" s="227"/>
      <c r="N87" s="216"/>
      <c r="O87" s="217">
        <f t="shared" si="13"/>
        <v>0</v>
      </c>
      <c r="P87" s="233"/>
      <c r="Q87" s="229"/>
      <c r="R87" s="75">
        <f t="shared" si="10"/>
        <v>0</v>
      </c>
      <c r="S87" s="18" t="str" cm="1">
        <f t="array" ref="S87">IF(R87:R87=0,"Ei toimenpiteitä","Kirjoita tähän mitä tehdään")</f>
        <v>Ei toimenpiteitä</v>
      </c>
      <c r="T87" s="19"/>
      <c r="U87" s="1"/>
      <c r="V87" s="1"/>
    </row>
    <row r="88" spans="1:22" s="69" customFormat="1" x14ac:dyDescent="0.35">
      <c r="A88" s="29" t="s">
        <v>100</v>
      </c>
      <c r="B88" s="30"/>
      <c r="C88" s="174"/>
      <c r="D88" s="174"/>
      <c r="E88" s="71"/>
      <c r="F88" s="174"/>
      <c r="G88" s="179"/>
      <c r="H88" s="174"/>
      <c r="I88" s="174"/>
      <c r="J88" s="174"/>
      <c r="K88" s="179"/>
      <c r="L88" s="178"/>
      <c r="M88" s="181"/>
      <c r="N88" s="174"/>
      <c r="O88" s="174"/>
      <c r="P88" s="179"/>
      <c r="Q88" s="182"/>
      <c r="R88" s="75">
        <f t="shared" si="10"/>
        <v>0</v>
      </c>
      <c r="S88" s="94"/>
      <c r="T88" s="19"/>
      <c r="U88" s="53"/>
      <c r="V88" s="53"/>
    </row>
    <row r="89" spans="1:22" x14ac:dyDescent="0.35">
      <c r="A89" s="19"/>
      <c r="B89" s="230" t="s">
        <v>104</v>
      </c>
      <c r="C89" s="205"/>
      <c r="D89" s="206"/>
      <c r="E89" s="300"/>
      <c r="F89" s="206"/>
      <c r="G89" s="324">
        <f t="shared" si="11"/>
        <v>0</v>
      </c>
      <c r="H89" s="206"/>
      <c r="I89" s="206"/>
      <c r="J89" s="206"/>
      <c r="K89" s="324">
        <f t="shared" si="12"/>
        <v>0</v>
      </c>
      <c r="L89" s="178"/>
      <c r="M89" s="221"/>
      <c r="N89" s="206"/>
      <c r="O89" s="207">
        <f t="shared" si="13"/>
        <v>0</v>
      </c>
      <c r="P89" s="231"/>
      <c r="Q89" s="223"/>
      <c r="R89" s="75">
        <f t="shared" si="10"/>
        <v>0</v>
      </c>
      <c r="S89" s="18" t="str" cm="1">
        <f t="array" ref="S89">IF(R89:R89=0,"Ei toimenpiteitä","Kirjoita tähän mitä tehdään")</f>
        <v>Ei toimenpiteitä</v>
      </c>
      <c r="T89" s="19"/>
      <c r="U89" s="1"/>
      <c r="V89" s="1"/>
    </row>
    <row r="90" spans="1:22" x14ac:dyDescent="0.35">
      <c r="A90" s="19"/>
      <c r="B90" s="212" t="s">
        <v>103</v>
      </c>
      <c r="C90" s="209"/>
      <c r="D90" s="210"/>
      <c r="E90" s="301"/>
      <c r="F90" s="210"/>
      <c r="G90" s="325">
        <f t="shared" si="11"/>
        <v>0</v>
      </c>
      <c r="H90" s="210"/>
      <c r="I90" s="210"/>
      <c r="J90" s="210"/>
      <c r="K90" s="325">
        <f t="shared" si="12"/>
        <v>0</v>
      </c>
      <c r="L90" s="178"/>
      <c r="M90" s="224"/>
      <c r="N90" s="210"/>
      <c r="O90" s="211">
        <f t="shared" si="13"/>
        <v>0</v>
      </c>
      <c r="P90" s="232"/>
      <c r="Q90" s="226"/>
      <c r="R90" s="75">
        <f t="shared" si="10"/>
        <v>0</v>
      </c>
      <c r="S90" s="18" t="str" cm="1">
        <f t="array" ref="S90">IF(R90:R90=0,"Ei toimenpiteitä","Kirjoita tähän mitä tehdään")</f>
        <v>Ei toimenpiteitä</v>
      </c>
      <c r="T90" s="19"/>
      <c r="U90" s="1"/>
      <c r="V90" s="1"/>
    </row>
    <row r="91" spans="1:22" x14ac:dyDescent="0.35">
      <c r="A91" s="19"/>
      <c r="B91" s="212" t="s">
        <v>105</v>
      </c>
      <c r="C91" s="209"/>
      <c r="D91" s="210"/>
      <c r="E91" s="301"/>
      <c r="F91" s="210"/>
      <c r="G91" s="325">
        <f t="shared" si="11"/>
        <v>0</v>
      </c>
      <c r="H91" s="210"/>
      <c r="I91" s="210"/>
      <c r="J91" s="210"/>
      <c r="K91" s="325">
        <f t="shared" si="12"/>
        <v>0</v>
      </c>
      <c r="L91" s="178"/>
      <c r="M91" s="224"/>
      <c r="N91" s="210"/>
      <c r="O91" s="211">
        <f t="shared" si="13"/>
        <v>0</v>
      </c>
      <c r="P91" s="232"/>
      <c r="Q91" s="226"/>
      <c r="R91" s="75">
        <f t="shared" si="10"/>
        <v>0</v>
      </c>
      <c r="S91" s="18" t="str" cm="1">
        <f t="array" ref="S91">IF(R91:R91=0,"Ei toimenpiteitä","Kirjoita tähän mitä tehdään")</f>
        <v>Ei toimenpiteitä</v>
      </c>
      <c r="T91" s="19"/>
      <c r="U91" s="1"/>
      <c r="V91" s="1"/>
    </row>
    <row r="92" spans="1:22" x14ac:dyDescent="0.35">
      <c r="A92" s="19"/>
      <c r="B92" s="212" t="s">
        <v>151</v>
      </c>
      <c r="C92" s="209"/>
      <c r="D92" s="210"/>
      <c r="E92" s="301"/>
      <c r="F92" s="210"/>
      <c r="G92" s="325">
        <f t="shared" si="11"/>
        <v>0</v>
      </c>
      <c r="H92" s="210"/>
      <c r="I92" s="210"/>
      <c r="J92" s="210"/>
      <c r="K92" s="325">
        <f t="shared" si="12"/>
        <v>0</v>
      </c>
      <c r="L92" s="178"/>
      <c r="M92" s="224"/>
      <c r="N92" s="210"/>
      <c r="O92" s="211">
        <f t="shared" si="13"/>
        <v>0</v>
      </c>
      <c r="P92" s="232"/>
      <c r="Q92" s="226"/>
      <c r="R92" s="75">
        <f t="shared" si="10"/>
        <v>0</v>
      </c>
      <c r="S92" s="18" t="str" cm="1">
        <f t="array" ref="S92">IF(R92:R92=0,"Ei toimenpiteitä","Kirjoita tähän mitä tehdään")</f>
        <v>Ei toimenpiteitä</v>
      </c>
      <c r="T92" s="19"/>
      <c r="U92" s="1"/>
      <c r="V92" s="1"/>
    </row>
    <row r="93" spans="1:22" x14ac:dyDescent="0.35">
      <c r="A93" s="19"/>
      <c r="B93" s="212" t="s">
        <v>106</v>
      </c>
      <c r="C93" s="209"/>
      <c r="D93" s="210"/>
      <c r="E93" s="301"/>
      <c r="F93" s="210"/>
      <c r="G93" s="325">
        <f t="shared" si="11"/>
        <v>0</v>
      </c>
      <c r="H93" s="210"/>
      <c r="I93" s="210"/>
      <c r="J93" s="210"/>
      <c r="K93" s="325">
        <f t="shared" si="12"/>
        <v>0</v>
      </c>
      <c r="L93" s="178"/>
      <c r="M93" s="224"/>
      <c r="N93" s="210"/>
      <c r="O93" s="211">
        <f t="shared" si="13"/>
        <v>0</v>
      </c>
      <c r="P93" s="232"/>
      <c r="Q93" s="226"/>
      <c r="R93" s="75">
        <f t="shared" si="10"/>
        <v>0</v>
      </c>
      <c r="S93" s="18" t="str" cm="1">
        <f t="array" ref="S93">IF(R93:R93=0,"Ei toimenpiteitä","Kirjoita tähän mitä tehdään")</f>
        <v>Ei toimenpiteitä</v>
      </c>
      <c r="T93" s="19"/>
      <c r="U93" s="1"/>
      <c r="V93" s="1"/>
    </row>
    <row r="94" spans="1:22" x14ac:dyDescent="0.35">
      <c r="A94" s="19"/>
      <c r="B94" s="212" t="s">
        <v>152</v>
      </c>
      <c r="C94" s="209"/>
      <c r="D94" s="210"/>
      <c r="E94" s="301"/>
      <c r="F94" s="210"/>
      <c r="G94" s="325">
        <f t="shared" si="11"/>
        <v>0</v>
      </c>
      <c r="H94" s="210"/>
      <c r="I94" s="210"/>
      <c r="J94" s="210"/>
      <c r="K94" s="325">
        <f t="shared" si="12"/>
        <v>0</v>
      </c>
      <c r="L94" s="178"/>
      <c r="M94" s="224"/>
      <c r="N94" s="210"/>
      <c r="O94" s="211">
        <f t="shared" si="13"/>
        <v>0</v>
      </c>
      <c r="P94" s="232"/>
      <c r="Q94" s="226"/>
      <c r="R94" s="75">
        <f t="shared" si="10"/>
        <v>0</v>
      </c>
      <c r="S94" s="18" t="str" cm="1">
        <f t="array" ref="S94">IF(R94:R94=0,"Ei toimenpiteitä","Kirjoita tähän mitä tehdään")</f>
        <v>Ei toimenpiteitä</v>
      </c>
      <c r="T94" s="19"/>
      <c r="U94" s="1"/>
      <c r="V94" s="1"/>
    </row>
    <row r="95" spans="1:22" x14ac:dyDescent="0.35">
      <c r="A95" s="19"/>
      <c r="B95" s="220" t="s">
        <v>107</v>
      </c>
      <c r="C95" s="215"/>
      <c r="D95" s="216"/>
      <c r="E95" s="301"/>
      <c r="F95" s="216"/>
      <c r="G95" s="326">
        <f t="shared" si="11"/>
        <v>0</v>
      </c>
      <c r="H95" s="216"/>
      <c r="I95" s="216"/>
      <c r="J95" s="216"/>
      <c r="K95" s="326">
        <f t="shared" si="12"/>
        <v>0</v>
      </c>
      <c r="L95" s="178"/>
      <c r="M95" s="227"/>
      <c r="N95" s="216"/>
      <c r="O95" s="217">
        <f t="shared" si="13"/>
        <v>0</v>
      </c>
      <c r="P95" s="233"/>
      <c r="Q95" s="229"/>
      <c r="R95" s="75">
        <f t="shared" si="10"/>
        <v>0</v>
      </c>
      <c r="S95" s="18" t="str" cm="1">
        <f t="array" ref="S95">IF(R95:R95=0,"Ei toimenpiteitä","Kirjoita tähän mitä tehdään")</f>
        <v>Ei toimenpiteitä</v>
      </c>
      <c r="T95" s="19"/>
      <c r="U95" s="1"/>
      <c r="V95" s="1"/>
    </row>
    <row r="96" spans="1:22" s="69" customFormat="1" x14ac:dyDescent="0.35">
      <c r="A96" s="29" t="s">
        <v>108</v>
      </c>
      <c r="B96" s="30"/>
      <c r="C96" s="174"/>
      <c r="D96" s="174"/>
      <c r="E96" s="71"/>
      <c r="F96" s="174"/>
      <c r="G96" s="179"/>
      <c r="H96" s="174"/>
      <c r="I96" s="174"/>
      <c r="J96" s="174"/>
      <c r="K96" s="179"/>
      <c r="L96" s="178"/>
      <c r="M96" s="181"/>
      <c r="N96" s="174"/>
      <c r="O96" s="174"/>
      <c r="P96" s="179"/>
      <c r="Q96" s="182"/>
      <c r="R96" s="75">
        <f t="shared" si="10"/>
        <v>0</v>
      </c>
      <c r="S96" s="94"/>
      <c r="T96" s="19"/>
      <c r="U96" s="53"/>
      <c r="V96" s="53"/>
    </row>
    <row r="97" spans="1:22" x14ac:dyDescent="0.35">
      <c r="A97" s="19"/>
      <c r="B97" s="230" t="s">
        <v>109</v>
      </c>
      <c r="C97" s="205"/>
      <c r="D97" s="206"/>
      <c r="E97" s="300"/>
      <c r="F97" s="206"/>
      <c r="G97" s="324">
        <f t="shared" si="11"/>
        <v>0</v>
      </c>
      <c r="H97" s="206"/>
      <c r="I97" s="206"/>
      <c r="J97" s="206"/>
      <c r="K97" s="324">
        <f t="shared" si="12"/>
        <v>0</v>
      </c>
      <c r="L97" s="178"/>
      <c r="M97" s="221"/>
      <c r="N97" s="206"/>
      <c r="O97" s="207">
        <f t="shared" si="13"/>
        <v>0</v>
      </c>
      <c r="P97" s="231"/>
      <c r="Q97" s="223"/>
      <c r="R97" s="75">
        <f t="shared" si="10"/>
        <v>0</v>
      </c>
      <c r="S97" s="18" t="str" cm="1">
        <f t="array" ref="S97">IF(R97:R97=0,"Ei toimenpiteitä","Kirjoita tähän mitä tehdään")</f>
        <v>Ei toimenpiteitä</v>
      </c>
      <c r="T97" s="19"/>
      <c r="U97" s="1"/>
      <c r="V97" s="1"/>
    </row>
    <row r="98" spans="1:22" x14ac:dyDescent="0.35">
      <c r="A98" s="19"/>
      <c r="B98" s="212" t="s">
        <v>110</v>
      </c>
      <c r="C98" s="209"/>
      <c r="D98" s="210"/>
      <c r="E98" s="301"/>
      <c r="F98" s="210"/>
      <c r="G98" s="325">
        <f t="shared" si="11"/>
        <v>0</v>
      </c>
      <c r="H98" s="210"/>
      <c r="I98" s="210"/>
      <c r="J98" s="210"/>
      <c r="K98" s="325">
        <f t="shared" si="12"/>
        <v>0</v>
      </c>
      <c r="L98" s="178"/>
      <c r="M98" s="224"/>
      <c r="N98" s="210"/>
      <c r="O98" s="211">
        <f t="shared" si="13"/>
        <v>0</v>
      </c>
      <c r="P98" s="232"/>
      <c r="Q98" s="226"/>
      <c r="R98" s="75">
        <f t="shared" si="10"/>
        <v>0</v>
      </c>
      <c r="S98" s="18" t="str" cm="1">
        <f t="array" ref="S98">IF(R98:R98=0,"Ei toimenpiteitä","Kirjoita tähän mitä tehdään")</f>
        <v>Ei toimenpiteitä</v>
      </c>
      <c r="T98" s="19"/>
      <c r="U98" s="1"/>
      <c r="V98" s="1"/>
    </row>
    <row r="99" spans="1:22" x14ac:dyDescent="0.35">
      <c r="A99" s="19"/>
      <c r="B99" s="212" t="s">
        <v>111</v>
      </c>
      <c r="C99" s="209"/>
      <c r="D99" s="210"/>
      <c r="E99" s="301"/>
      <c r="F99" s="210"/>
      <c r="G99" s="325">
        <f t="shared" si="11"/>
        <v>0</v>
      </c>
      <c r="H99" s="210"/>
      <c r="I99" s="210"/>
      <c r="J99" s="210"/>
      <c r="K99" s="325">
        <f t="shared" si="12"/>
        <v>0</v>
      </c>
      <c r="L99" s="178"/>
      <c r="M99" s="224"/>
      <c r="N99" s="210"/>
      <c r="O99" s="211">
        <f t="shared" si="13"/>
        <v>0</v>
      </c>
      <c r="P99" s="232"/>
      <c r="Q99" s="226"/>
      <c r="R99" s="75">
        <f t="shared" si="10"/>
        <v>0</v>
      </c>
      <c r="S99" s="18" t="str" cm="1">
        <f t="array" ref="S99">IF(R99:R99=0,"Ei toimenpiteitä","Kirjoita tähän mitä tehdään")</f>
        <v>Ei toimenpiteitä</v>
      </c>
      <c r="T99" s="19"/>
      <c r="U99" s="1"/>
      <c r="V99" s="1"/>
    </row>
    <row r="100" spans="1:22" x14ac:dyDescent="0.35">
      <c r="A100" s="19"/>
      <c r="B100" s="212" t="s">
        <v>113</v>
      </c>
      <c r="C100" s="209"/>
      <c r="D100" s="210"/>
      <c r="E100" s="301"/>
      <c r="F100" s="210"/>
      <c r="G100" s="325">
        <f t="shared" si="11"/>
        <v>0</v>
      </c>
      <c r="H100" s="210"/>
      <c r="I100" s="210"/>
      <c r="J100" s="210"/>
      <c r="K100" s="325">
        <f t="shared" si="12"/>
        <v>0</v>
      </c>
      <c r="L100" s="178"/>
      <c r="M100" s="224"/>
      <c r="N100" s="210"/>
      <c r="O100" s="211">
        <f t="shared" si="13"/>
        <v>0</v>
      </c>
      <c r="P100" s="232"/>
      <c r="Q100" s="226"/>
      <c r="R100" s="75">
        <f t="shared" si="10"/>
        <v>0</v>
      </c>
      <c r="S100" s="18" t="str" cm="1">
        <f t="array" ref="S100">IF(R100:R100=0,"Ei toimenpiteitä","Kirjoita tähän mitä tehdään")</f>
        <v>Ei toimenpiteitä</v>
      </c>
      <c r="T100" s="19"/>
      <c r="U100" s="1"/>
      <c r="V100" s="1"/>
    </row>
    <row r="101" spans="1:22" x14ac:dyDescent="0.35">
      <c r="A101" s="19"/>
      <c r="B101" s="212" t="s">
        <v>112</v>
      </c>
      <c r="C101" s="209"/>
      <c r="D101" s="210"/>
      <c r="E101" s="301"/>
      <c r="F101" s="210"/>
      <c r="G101" s="325">
        <f t="shared" si="11"/>
        <v>0</v>
      </c>
      <c r="H101" s="210"/>
      <c r="I101" s="210"/>
      <c r="J101" s="210"/>
      <c r="K101" s="325">
        <f t="shared" si="12"/>
        <v>0</v>
      </c>
      <c r="L101" s="178"/>
      <c r="M101" s="224"/>
      <c r="N101" s="210"/>
      <c r="O101" s="211">
        <f t="shared" si="13"/>
        <v>0</v>
      </c>
      <c r="P101" s="232"/>
      <c r="Q101" s="226"/>
      <c r="R101" s="75">
        <f t="shared" si="10"/>
        <v>0</v>
      </c>
      <c r="S101" s="18" t="str" cm="1">
        <f t="array" ref="S101">IF(R101:R101=0,"Ei toimenpiteitä","Kirjoita tähän mitä tehdään")</f>
        <v>Ei toimenpiteitä</v>
      </c>
      <c r="T101" s="19"/>
      <c r="U101" s="1"/>
      <c r="V101" s="1"/>
    </row>
    <row r="102" spans="1:22" x14ac:dyDescent="0.35">
      <c r="A102" s="19"/>
      <c r="B102" s="212" t="s">
        <v>153</v>
      </c>
      <c r="C102" s="209"/>
      <c r="D102" s="210"/>
      <c r="E102" s="301"/>
      <c r="F102" s="210"/>
      <c r="G102" s="325">
        <f t="shared" si="11"/>
        <v>0</v>
      </c>
      <c r="H102" s="210"/>
      <c r="I102" s="210"/>
      <c r="J102" s="210"/>
      <c r="K102" s="325">
        <f t="shared" si="12"/>
        <v>0</v>
      </c>
      <c r="L102" s="178"/>
      <c r="M102" s="224"/>
      <c r="N102" s="210"/>
      <c r="O102" s="211">
        <f t="shared" si="13"/>
        <v>0</v>
      </c>
      <c r="P102" s="232"/>
      <c r="Q102" s="226"/>
      <c r="R102" s="75">
        <f t="shared" si="10"/>
        <v>0</v>
      </c>
      <c r="S102" s="18" t="str" cm="1">
        <f t="array" ref="S102">IF(R102:R102=0,"Ei toimenpiteitä","Kirjoita tähän mitä tehdään")</f>
        <v>Ei toimenpiteitä</v>
      </c>
      <c r="T102" s="19"/>
      <c r="U102" s="1"/>
      <c r="V102" s="1"/>
    </row>
    <row r="103" spans="1:22" x14ac:dyDescent="0.35">
      <c r="A103" s="19"/>
      <c r="B103" s="212" t="s">
        <v>114</v>
      </c>
      <c r="C103" s="209"/>
      <c r="D103" s="210"/>
      <c r="E103" s="301"/>
      <c r="F103" s="210"/>
      <c r="G103" s="325">
        <f t="shared" si="11"/>
        <v>0</v>
      </c>
      <c r="H103" s="210"/>
      <c r="I103" s="210"/>
      <c r="J103" s="210"/>
      <c r="K103" s="325">
        <f t="shared" si="12"/>
        <v>0</v>
      </c>
      <c r="L103" s="178"/>
      <c r="M103" s="224"/>
      <c r="N103" s="210"/>
      <c r="O103" s="211">
        <f t="shared" si="13"/>
        <v>0</v>
      </c>
      <c r="P103" s="232"/>
      <c r="Q103" s="226"/>
      <c r="R103" s="75">
        <f t="shared" si="10"/>
        <v>0</v>
      </c>
      <c r="S103" s="18" t="str" cm="1">
        <f t="array" ref="S103">IF(R103:R103=0,"Ei toimenpiteitä","Kirjoita tähän mitä tehdään")</f>
        <v>Ei toimenpiteitä</v>
      </c>
      <c r="T103" s="19"/>
      <c r="U103" s="1"/>
      <c r="V103" s="1"/>
    </row>
    <row r="104" spans="1:22" x14ac:dyDescent="0.35">
      <c r="A104" s="19"/>
      <c r="B104" s="212" t="s">
        <v>116</v>
      </c>
      <c r="C104" s="209"/>
      <c r="D104" s="210"/>
      <c r="E104" s="301"/>
      <c r="F104" s="210"/>
      <c r="G104" s="325">
        <f t="shared" si="11"/>
        <v>0</v>
      </c>
      <c r="H104" s="210"/>
      <c r="I104" s="210"/>
      <c r="J104" s="210"/>
      <c r="K104" s="325">
        <f t="shared" si="12"/>
        <v>0</v>
      </c>
      <c r="L104" s="178"/>
      <c r="M104" s="224"/>
      <c r="N104" s="210"/>
      <c r="O104" s="211">
        <f t="shared" si="13"/>
        <v>0</v>
      </c>
      <c r="P104" s="232"/>
      <c r="Q104" s="226"/>
      <c r="R104" s="75">
        <f t="shared" si="10"/>
        <v>0</v>
      </c>
      <c r="S104" s="18" t="str" cm="1">
        <f t="array" ref="S104">IF(R104:R104=0,"Ei toimenpiteitä","Kirjoita tähän mitä tehdään")</f>
        <v>Ei toimenpiteitä</v>
      </c>
      <c r="T104" s="19"/>
      <c r="U104" s="1"/>
      <c r="V104" s="1"/>
    </row>
    <row r="105" spans="1:22" x14ac:dyDescent="0.35">
      <c r="A105" s="19"/>
      <c r="B105" s="219" t="s">
        <v>115</v>
      </c>
      <c r="C105" s="209"/>
      <c r="D105" s="210"/>
      <c r="E105" s="301"/>
      <c r="F105" s="210"/>
      <c r="G105" s="325">
        <f t="shared" si="11"/>
        <v>0</v>
      </c>
      <c r="H105" s="210"/>
      <c r="I105" s="210"/>
      <c r="J105" s="210"/>
      <c r="K105" s="325">
        <f t="shared" si="12"/>
        <v>0</v>
      </c>
      <c r="L105" s="178"/>
      <c r="M105" s="224"/>
      <c r="N105" s="210"/>
      <c r="O105" s="211">
        <f t="shared" si="13"/>
        <v>0</v>
      </c>
      <c r="P105" s="232"/>
      <c r="Q105" s="226"/>
      <c r="R105" s="75">
        <f t="shared" si="10"/>
        <v>0</v>
      </c>
      <c r="S105" s="18" t="str" cm="1">
        <f t="array" ref="S105">IF(R105:R105=0,"Ei toimenpiteitä","Kirjoita tähän mitä tehdään")</f>
        <v>Ei toimenpiteitä</v>
      </c>
      <c r="T105" s="19"/>
      <c r="U105" s="1"/>
      <c r="V105" s="1"/>
    </row>
    <row r="106" spans="1:22" x14ac:dyDescent="0.35">
      <c r="A106" s="19"/>
      <c r="B106" s="219" t="s">
        <v>115</v>
      </c>
      <c r="C106" s="209"/>
      <c r="D106" s="210"/>
      <c r="E106" s="301"/>
      <c r="F106" s="210"/>
      <c r="G106" s="325">
        <f t="shared" si="11"/>
        <v>0</v>
      </c>
      <c r="H106" s="210"/>
      <c r="I106" s="210"/>
      <c r="J106" s="210"/>
      <c r="K106" s="325">
        <f t="shared" si="12"/>
        <v>0</v>
      </c>
      <c r="L106" s="178"/>
      <c r="M106" s="224"/>
      <c r="N106" s="210"/>
      <c r="O106" s="211">
        <f t="shared" si="13"/>
        <v>0</v>
      </c>
      <c r="P106" s="232"/>
      <c r="Q106" s="226"/>
      <c r="R106" s="75">
        <f t="shared" si="10"/>
        <v>0</v>
      </c>
      <c r="S106" s="18" t="str" cm="1">
        <f t="array" ref="S106">IF(R106:R106=0,"Ei toimenpiteitä","Kirjoita tähän mitä tehdään")</f>
        <v>Ei toimenpiteitä</v>
      </c>
      <c r="T106" s="19"/>
      <c r="U106" s="1"/>
      <c r="V106" s="1"/>
    </row>
    <row r="107" spans="1:22" x14ac:dyDescent="0.35">
      <c r="A107" s="19"/>
      <c r="B107" s="220" t="s">
        <v>115</v>
      </c>
      <c r="C107" s="215"/>
      <c r="D107" s="216"/>
      <c r="E107" s="301"/>
      <c r="F107" s="216"/>
      <c r="G107" s="326">
        <f t="shared" si="11"/>
        <v>0</v>
      </c>
      <c r="H107" s="216"/>
      <c r="I107" s="216"/>
      <c r="J107" s="216"/>
      <c r="K107" s="326">
        <f t="shared" si="12"/>
        <v>0</v>
      </c>
      <c r="L107" s="178"/>
      <c r="M107" s="227"/>
      <c r="N107" s="216"/>
      <c r="O107" s="217">
        <f t="shared" si="13"/>
        <v>0</v>
      </c>
      <c r="P107" s="233"/>
      <c r="Q107" s="229"/>
      <c r="R107" s="75">
        <f t="shared" si="10"/>
        <v>0</v>
      </c>
      <c r="S107" s="18" t="str" cm="1">
        <f t="array" ref="S107">IF(R107:R107=0,"Ei toimenpiteitä","Kirjoita tähän mitä tehdään")</f>
        <v>Ei toimenpiteitä</v>
      </c>
      <c r="T107" s="19"/>
      <c r="U107" s="1"/>
      <c r="V107" s="1"/>
    </row>
    <row r="108" spans="1:22" s="69" customFormat="1" x14ac:dyDescent="0.35">
      <c r="A108" s="29" t="s">
        <v>117</v>
      </c>
      <c r="B108" s="30"/>
      <c r="C108" s="174"/>
      <c r="D108" s="174"/>
      <c r="E108" s="71"/>
      <c r="F108" s="174"/>
      <c r="G108" s="179"/>
      <c r="H108" s="174"/>
      <c r="I108" s="174"/>
      <c r="J108" s="174"/>
      <c r="K108" s="179"/>
      <c r="L108" s="178"/>
      <c r="M108" s="181"/>
      <c r="N108" s="174"/>
      <c r="O108" s="174"/>
      <c r="P108" s="179"/>
      <c r="Q108" s="182"/>
      <c r="R108" s="75">
        <f t="shared" si="10"/>
        <v>0</v>
      </c>
      <c r="S108" s="94"/>
      <c r="T108" s="19"/>
      <c r="U108" s="53"/>
      <c r="V108" s="53"/>
    </row>
    <row r="109" spans="1:22" x14ac:dyDescent="0.35">
      <c r="A109" s="19"/>
      <c r="B109" s="230" t="s">
        <v>21</v>
      </c>
      <c r="C109" s="205"/>
      <c r="D109" s="206"/>
      <c r="E109" s="300"/>
      <c r="F109" s="206"/>
      <c r="G109" s="324">
        <f t="shared" si="11"/>
        <v>0</v>
      </c>
      <c r="H109" s="206"/>
      <c r="I109" s="206"/>
      <c r="J109" s="206"/>
      <c r="K109" s="324">
        <f t="shared" si="12"/>
        <v>0</v>
      </c>
      <c r="L109" s="178"/>
      <c r="M109" s="221"/>
      <c r="N109" s="206"/>
      <c r="O109" s="207">
        <f t="shared" si="13"/>
        <v>0</v>
      </c>
      <c r="P109" s="231"/>
      <c r="Q109" s="223"/>
      <c r="R109" s="75">
        <f t="shared" si="10"/>
        <v>0</v>
      </c>
      <c r="S109" s="18" t="str" cm="1">
        <f t="array" ref="S109">IF(R109:R109=0,"Ei toimenpiteitä","Kirjoita tähän mitä tehdään")</f>
        <v>Ei toimenpiteitä</v>
      </c>
      <c r="T109" s="19"/>
      <c r="U109" s="1"/>
      <c r="V109" s="1"/>
    </row>
    <row r="110" spans="1:22" x14ac:dyDescent="0.35">
      <c r="A110" s="19"/>
      <c r="B110" s="212" t="s">
        <v>119</v>
      </c>
      <c r="C110" s="209"/>
      <c r="D110" s="210"/>
      <c r="E110" s="301"/>
      <c r="F110" s="210"/>
      <c r="G110" s="325">
        <f t="shared" si="11"/>
        <v>0</v>
      </c>
      <c r="H110" s="210"/>
      <c r="I110" s="210"/>
      <c r="J110" s="210"/>
      <c r="K110" s="325">
        <f t="shared" si="12"/>
        <v>0</v>
      </c>
      <c r="L110" s="178"/>
      <c r="M110" s="224"/>
      <c r="N110" s="210"/>
      <c r="O110" s="211">
        <f t="shared" si="13"/>
        <v>0</v>
      </c>
      <c r="P110" s="232"/>
      <c r="Q110" s="226"/>
      <c r="R110" s="75">
        <f t="shared" si="10"/>
        <v>0</v>
      </c>
      <c r="S110" s="18" t="str" cm="1">
        <f t="array" ref="S110">IF(R110:R110=0,"Ei toimenpiteitä","Kirjoita tähän mitä tehdään")</f>
        <v>Ei toimenpiteitä</v>
      </c>
      <c r="T110" s="19"/>
      <c r="U110" s="1"/>
      <c r="V110" s="1"/>
    </row>
    <row r="111" spans="1:22" x14ac:dyDescent="0.35">
      <c r="A111" s="19"/>
      <c r="B111" s="212" t="s">
        <v>120</v>
      </c>
      <c r="C111" s="209"/>
      <c r="D111" s="210"/>
      <c r="E111" s="301"/>
      <c r="F111" s="210"/>
      <c r="G111" s="325">
        <f t="shared" si="11"/>
        <v>0</v>
      </c>
      <c r="H111" s="210"/>
      <c r="I111" s="210"/>
      <c r="J111" s="210"/>
      <c r="K111" s="325">
        <f t="shared" si="12"/>
        <v>0</v>
      </c>
      <c r="L111" s="178"/>
      <c r="M111" s="224"/>
      <c r="N111" s="210"/>
      <c r="O111" s="211">
        <f t="shared" si="13"/>
        <v>0</v>
      </c>
      <c r="P111" s="232"/>
      <c r="Q111" s="226"/>
      <c r="R111" s="75">
        <f t="shared" si="10"/>
        <v>0</v>
      </c>
      <c r="S111" s="18" t="str" cm="1">
        <f t="array" ref="S111">IF(R111:R111=0,"Ei toimenpiteitä","Kirjoita tähän mitä tehdään")</f>
        <v>Ei toimenpiteitä</v>
      </c>
      <c r="T111" s="19"/>
      <c r="U111" s="1"/>
      <c r="V111" s="1"/>
    </row>
    <row r="112" spans="1:22" x14ac:dyDescent="0.35">
      <c r="A112" s="19"/>
      <c r="B112" s="212" t="s">
        <v>118</v>
      </c>
      <c r="C112" s="209"/>
      <c r="D112" s="210"/>
      <c r="E112" s="301"/>
      <c r="F112" s="210"/>
      <c r="G112" s="325">
        <f t="shared" si="11"/>
        <v>0</v>
      </c>
      <c r="H112" s="210"/>
      <c r="I112" s="210"/>
      <c r="J112" s="210"/>
      <c r="K112" s="325">
        <f t="shared" si="12"/>
        <v>0</v>
      </c>
      <c r="L112" s="178"/>
      <c r="M112" s="224"/>
      <c r="N112" s="210"/>
      <c r="O112" s="211">
        <f t="shared" si="13"/>
        <v>0</v>
      </c>
      <c r="P112" s="232"/>
      <c r="Q112" s="226"/>
      <c r="R112" s="75">
        <f t="shared" si="10"/>
        <v>0</v>
      </c>
      <c r="S112" s="18" t="str" cm="1">
        <f t="array" ref="S112">IF(R112:R112=0,"Ei toimenpiteitä","Kirjoita tähän mitä tehdään")</f>
        <v>Ei toimenpiteitä</v>
      </c>
      <c r="T112" s="19"/>
      <c r="U112" s="1"/>
      <c r="V112" s="1"/>
    </row>
    <row r="113" spans="1:22" x14ac:dyDescent="0.35">
      <c r="A113" s="19"/>
      <c r="B113" s="219" t="s">
        <v>121</v>
      </c>
      <c r="C113" s="209"/>
      <c r="D113" s="210"/>
      <c r="E113" s="301"/>
      <c r="F113" s="210"/>
      <c r="G113" s="325">
        <f t="shared" si="11"/>
        <v>0</v>
      </c>
      <c r="H113" s="210"/>
      <c r="I113" s="210"/>
      <c r="J113" s="210"/>
      <c r="K113" s="325">
        <f t="shared" si="12"/>
        <v>0</v>
      </c>
      <c r="L113" s="178"/>
      <c r="M113" s="224"/>
      <c r="N113" s="210"/>
      <c r="O113" s="211">
        <f t="shared" si="13"/>
        <v>0</v>
      </c>
      <c r="P113" s="232"/>
      <c r="Q113" s="226"/>
      <c r="R113" s="75">
        <f t="shared" si="10"/>
        <v>0</v>
      </c>
      <c r="S113" s="18" t="str" cm="1">
        <f t="array" ref="S113">IF(R113:R113=0,"Ei toimenpiteitä","Kirjoita tähän mitä tehdään")</f>
        <v>Ei toimenpiteitä</v>
      </c>
      <c r="T113" s="19"/>
      <c r="U113" s="1"/>
      <c r="V113" s="1"/>
    </row>
    <row r="114" spans="1:22" x14ac:dyDescent="0.35">
      <c r="A114" s="19"/>
      <c r="B114" s="219" t="s">
        <v>121</v>
      </c>
      <c r="C114" s="209"/>
      <c r="D114" s="210"/>
      <c r="E114" s="301"/>
      <c r="F114" s="210"/>
      <c r="G114" s="325">
        <f t="shared" si="11"/>
        <v>0</v>
      </c>
      <c r="H114" s="210"/>
      <c r="I114" s="210"/>
      <c r="J114" s="210"/>
      <c r="K114" s="325">
        <f t="shared" si="12"/>
        <v>0</v>
      </c>
      <c r="L114" s="178"/>
      <c r="M114" s="224"/>
      <c r="N114" s="210"/>
      <c r="O114" s="211">
        <f t="shared" si="13"/>
        <v>0</v>
      </c>
      <c r="P114" s="232"/>
      <c r="Q114" s="226"/>
      <c r="R114" s="75">
        <f t="shared" si="10"/>
        <v>0</v>
      </c>
      <c r="S114" s="18" t="str" cm="1">
        <f t="array" ref="S114">IF(R114:R114=0,"Ei toimenpiteitä","Kirjoita tähän mitä tehdään")</f>
        <v>Ei toimenpiteitä</v>
      </c>
      <c r="T114" s="19"/>
      <c r="U114" s="1"/>
      <c r="V114" s="1"/>
    </row>
    <row r="115" spans="1:22" x14ac:dyDescent="0.35">
      <c r="A115" s="19"/>
      <c r="B115" s="220" t="s">
        <v>121</v>
      </c>
      <c r="C115" s="215"/>
      <c r="D115" s="216"/>
      <c r="E115" s="301"/>
      <c r="F115" s="216"/>
      <c r="G115" s="326">
        <f t="shared" si="11"/>
        <v>0</v>
      </c>
      <c r="H115" s="216"/>
      <c r="I115" s="216"/>
      <c r="J115" s="216"/>
      <c r="K115" s="326">
        <f t="shared" si="12"/>
        <v>0</v>
      </c>
      <c r="L115" s="178"/>
      <c r="M115" s="227"/>
      <c r="N115" s="216"/>
      <c r="O115" s="217">
        <f t="shared" si="13"/>
        <v>0</v>
      </c>
      <c r="P115" s="233"/>
      <c r="Q115" s="229"/>
      <c r="R115" s="75">
        <f t="shared" si="10"/>
        <v>0</v>
      </c>
      <c r="S115" s="18" t="str" cm="1">
        <f t="array" ref="S115">IF(R115:R115=0,"Ei toimenpiteitä","Kirjoita tähän mitä tehdään")</f>
        <v>Ei toimenpiteitä</v>
      </c>
      <c r="T115" s="19"/>
      <c r="U115" s="1"/>
      <c r="V115" s="1"/>
    </row>
    <row r="116" spans="1:22" s="69" customFormat="1" x14ac:dyDescent="0.35">
      <c r="A116" s="29" t="s">
        <v>122</v>
      </c>
      <c r="B116" s="30"/>
      <c r="C116" s="174"/>
      <c r="D116" s="174"/>
      <c r="E116" s="71"/>
      <c r="F116" s="174"/>
      <c r="G116" s="179"/>
      <c r="H116" s="174"/>
      <c r="I116" s="174"/>
      <c r="J116" s="174"/>
      <c r="K116" s="179"/>
      <c r="L116" s="178"/>
      <c r="M116" s="181"/>
      <c r="N116" s="174"/>
      <c r="O116" s="174"/>
      <c r="P116" s="179"/>
      <c r="Q116" s="182"/>
      <c r="R116" s="75">
        <f t="shared" si="10"/>
        <v>0</v>
      </c>
      <c r="S116" s="94"/>
      <c r="T116" s="19"/>
      <c r="U116" s="53"/>
      <c r="V116" s="53"/>
    </row>
    <row r="117" spans="1:22" x14ac:dyDescent="0.35">
      <c r="A117" s="40" t="s">
        <v>154</v>
      </c>
      <c r="B117" s="40"/>
      <c r="C117" s="176"/>
      <c r="D117" s="177"/>
      <c r="E117" s="19"/>
      <c r="F117" s="177"/>
      <c r="G117" s="185"/>
      <c r="H117" s="177"/>
      <c r="I117" s="177"/>
      <c r="J117" s="177"/>
      <c r="K117" s="185"/>
      <c r="L117" s="178"/>
      <c r="M117" s="184"/>
      <c r="N117" s="177"/>
      <c r="O117" s="185"/>
      <c r="P117" s="185"/>
      <c r="Q117" s="186"/>
      <c r="R117" s="75">
        <f t="shared" si="10"/>
        <v>0</v>
      </c>
      <c r="S117" s="303"/>
      <c r="T117" s="19"/>
      <c r="U117" s="1"/>
      <c r="V117" s="1"/>
    </row>
    <row r="118" spans="1:22" x14ac:dyDescent="0.35">
      <c r="A118" s="19"/>
      <c r="B118" s="230" t="s">
        <v>131</v>
      </c>
      <c r="C118" s="205"/>
      <c r="D118" s="206"/>
      <c r="E118" s="300"/>
      <c r="F118" s="206"/>
      <c r="G118" s="324">
        <f t="shared" si="11"/>
        <v>0</v>
      </c>
      <c r="H118" s="206"/>
      <c r="I118" s="206"/>
      <c r="J118" s="206"/>
      <c r="K118" s="324">
        <f t="shared" si="12"/>
        <v>0</v>
      </c>
      <c r="L118" s="178"/>
      <c r="M118" s="221"/>
      <c r="N118" s="206"/>
      <c r="O118" s="207">
        <f t="shared" si="13"/>
        <v>0</v>
      </c>
      <c r="P118" s="231"/>
      <c r="Q118" s="223"/>
      <c r="R118" s="75">
        <f t="shared" si="10"/>
        <v>0</v>
      </c>
      <c r="S118" s="18" t="str" cm="1">
        <f t="array" ref="S118">IF(R118:R118=0,"Ei toimenpiteitä","Kirjoita tähän mitä tehdään")</f>
        <v>Ei toimenpiteitä</v>
      </c>
      <c r="T118" s="19"/>
      <c r="U118" s="1"/>
      <c r="V118" s="1"/>
    </row>
    <row r="119" spans="1:22" x14ac:dyDescent="0.35">
      <c r="A119" s="19"/>
      <c r="B119" s="212" t="s">
        <v>127</v>
      </c>
      <c r="C119" s="209"/>
      <c r="D119" s="210"/>
      <c r="E119" s="301"/>
      <c r="F119" s="210"/>
      <c r="G119" s="325">
        <f t="shared" si="11"/>
        <v>0</v>
      </c>
      <c r="H119" s="210"/>
      <c r="I119" s="210"/>
      <c r="J119" s="210"/>
      <c r="K119" s="325">
        <f t="shared" si="12"/>
        <v>0</v>
      </c>
      <c r="L119" s="178"/>
      <c r="M119" s="224"/>
      <c r="N119" s="210"/>
      <c r="O119" s="211">
        <f t="shared" si="13"/>
        <v>0</v>
      </c>
      <c r="P119" s="232"/>
      <c r="Q119" s="226"/>
      <c r="R119" s="75">
        <f t="shared" si="10"/>
        <v>0</v>
      </c>
      <c r="S119" s="18" t="str" cm="1">
        <f t="array" ref="S119">IF(R119:R119=0,"Ei toimenpiteitä","Kirjoita tähän mitä tehdään")</f>
        <v>Ei toimenpiteitä</v>
      </c>
      <c r="T119" s="19"/>
      <c r="U119" s="1"/>
      <c r="V119" s="1"/>
    </row>
    <row r="120" spans="1:22" x14ac:dyDescent="0.35">
      <c r="A120" s="19"/>
      <c r="B120" s="212" t="s">
        <v>8</v>
      </c>
      <c r="C120" s="209"/>
      <c r="D120" s="210"/>
      <c r="E120" s="301"/>
      <c r="F120" s="210"/>
      <c r="G120" s="325">
        <f t="shared" si="11"/>
        <v>0</v>
      </c>
      <c r="H120" s="210"/>
      <c r="I120" s="210"/>
      <c r="J120" s="210"/>
      <c r="K120" s="325">
        <f t="shared" si="12"/>
        <v>0</v>
      </c>
      <c r="L120" s="178"/>
      <c r="M120" s="224"/>
      <c r="N120" s="210"/>
      <c r="O120" s="211">
        <f t="shared" si="13"/>
        <v>0</v>
      </c>
      <c r="P120" s="232"/>
      <c r="Q120" s="226"/>
      <c r="R120" s="75">
        <f t="shared" si="10"/>
        <v>0</v>
      </c>
      <c r="S120" s="18" t="str" cm="1">
        <f t="array" ref="S120">IF(R120:R120=0,"Ei toimenpiteitä","Kirjoita tähän mitä tehdään")</f>
        <v>Ei toimenpiteitä</v>
      </c>
      <c r="T120" s="19"/>
      <c r="U120" s="1"/>
      <c r="V120" s="1"/>
    </row>
    <row r="121" spans="1:22" x14ac:dyDescent="0.35">
      <c r="A121" s="19"/>
      <c r="B121" s="212" t="s">
        <v>128</v>
      </c>
      <c r="C121" s="209"/>
      <c r="D121" s="210"/>
      <c r="E121" s="301"/>
      <c r="F121" s="210"/>
      <c r="G121" s="325">
        <f t="shared" si="11"/>
        <v>0</v>
      </c>
      <c r="H121" s="210"/>
      <c r="I121" s="210"/>
      <c r="J121" s="210"/>
      <c r="K121" s="325">
        <f t="shared" si="12"/>
        <v>0</v>
      </c>
      <c r="L121" s="178"/>
      <c r="M121" s="224"/>
      <c r="N121" s="210"/>
      <c r="O121" s="211">
        <f t="shared" si="13"/>
        <v>0</v>
      </c>
      <c r="P121" s="232"/>
      <c r="Q121" s="226"/>
      <c r="R121" s="75">
        <f t="shared" si="10"/>
        <v>0</v>
      </c>
      <c r="S121" s="18" t="str" cm="1">
        <f t="array" ref="S121">IF(R121:R121=0,"Ei toimenpiteitä","Kirjoita tähän mitä tehdään")</f>
        <v>Ei toimenpiteitä</v>
      </c>
      <c r="T121" s="19"/>
      <c r="U121" s="1"/>
      <c r="V121" s="1"/>
    </row>
    <row r="122" spans="1:22" x14ac:dyDescent="0.35">
      <c r="A122" s="19"/>
      <c r="B122" s="212" t="s">
        <v>132</v>
      </c>
      <c r="C122" s="209"/>
      <c r="D122" s="210"/>
      <c r="E122" s="301"/>
      <c r="F122" s="210"/>
      <c r="G122" s="325">
        <f t="shared" si="11"/>
        <v>0</v>
      </c>
      <c r="H122" s="210"/>
      <c r="I122" s="210"/>
      <c r="J122" s="210"/>
      <c r="K122" s="325">
        <f t="shared" si="12"/>
        <v>0</v>
      </c>
      <c r="L122" s="178"/>
      <c r="M122" s="224"/>
      <c r="N122" s="210"/>
      <c r="O122" s="211">
        <f t="shared" si="13"/>
        <v>0</v>
      </c>
      <c r="P122" s="232"/>
      <c r="Q122" s="226"/>
      <c r="R122" s="75">
        <f t="shared" si="10"/>
        <v>0</v>
      </c>
      <c r="S122" s="18" t="str" cm="1">
        <f t="array" ref="S122">IF(R122:R122=0,"Ei toimenpiteitä","Kirjoita tähän mitä tehdään")</f>
        <v>Ei toimenpiteitä</v>
      </c>
      <c r="T122" s="19"/>
      <c r="U122" s="1"/>
      <c r="V122" s="1"/>
    </row>
    <row r="123" spans="1:22" x14ac:dyDescent="0.35">
      <c r="A123" s="19"/>
      <c r="B123" s="212" t="s">
        <v>129</v>
      </c>
      <c r="C123" s="209"/>
      <c r="D123" s="210"/>
      <c r="E123" s="301"/>
      <c r="F123" s="210"/>
      <c r="G123" s="325">
        <f t="shared" si="11"/>
        <v>0</v>
      </c>
      <c r="H123" s="210"/>
      <c r="I123" s="210"/>
      <c r="J123" s="210"/>
      <c r="K123" s="325">
        <f t="shared" si="12"/>
        <v>0</v>
      </c>
      <c r="L123" s="178"/>
      <c r="M123" s="224"/>
      <c r="N123" s="210"/>
      <c r="O123" s="211">
        <f t="shared" si="13"/>
        <v>0</v>
      </c>
      <c r="P123" s="232"/>
      <c r="Q123" s="226"/>
      <c r="R123" s="75">
        <f t="shared" si="10"/>
        <v>0</v>
      </c>
      <c r="S123" s="18" t="str" cm="1">
        <f t="array" ref="S123">IF(R123:R123=0,"Ei toimenpiteitä","Kirjoita tähän mitä tehdään")</f>
        <v>Ei toimenpiteitä</v>
      </c>
      <c r="T123" s="19"/>
      <c r="U123" s="1"/>
      <c r="V123" s="1"/>
    </row>
    <row r="124" spans="1:22" x14ac:dyDescent="0.35">
      <c r="A124" s="19"/>
      <c r="B124" s="212" t="s">
        <v>130</v>
      </c>
      <c r="C124" s="209"/>
      <c r="D124" s="210"/>
      <c r="E124" s="301"/>
      <c r="F124" s="210"/>
      <c r="G124" s="325">
        <f t="shared" si="11"/>
        <v>0</v>
      </c>
      <c r="H124" s="210"/>
      <c r="I124" s="210"/>
      <c r="J124" s="210"/>
      <c r="K124" s="325">
        <f t="shared" si="12"/>
        <v>0</v>
      </c>
      <c r="L124" s="178"/>
      <c r="M124" s="224"/>
      <c r="N124" s="210"/>
      <c r="O124" s="211">
        <f t="shared" si="13"/>
        <v>0</v>
      </c>
      <c r="P124" s="232"/>
      <c r="Q124" s="226"/>
      <c r="R124" s="75">
        <f t="shared" si="10"/>
        <v>0</v>
      </c>
      <c r="S124" s="18" t="str" cm="1">
        <f t="array" ref="S124">IF(R124:R124=0,"Ei toimenpiteitä","Kirjoita tähän mitä tehdään")</f>
        <v>Ei toimenpiteitä</v>
      </c>
      <c r="T124" s="19"/>
      <c r="U124" s="1"/>
      <c r="V124" s="1"/>
    </row>
    <row r="125" spans="1:22" x14ac:dyDescent="0.35">
      <c r="A125" s="19"/>
      <c r="B125" s="218" t="s">
        <v>135</v>
      </c>
      <c r="C125" s="209"/>
      <c r="D125" s="210"/>
      <c r="E125" s="301"/>
      <c r="F125" s="210"/>
      <c r="G125" s="325">
        <f t="shared" si="11"/>
        <v>0</v>
      </c>
      <c r="H125" s="210"/>
      <c r="I125" s="210"/>
      <c r="J125" s="210"/>
      <c r="K125" s="325">
        <f t="shared" si="12"/>
        <v>0</v>
      </c>
      <c r="L125" s="178"/>
      <c r="M125" s="224"/>
      <c r="N125" s="210"/>
      <c r="O125" s="211">
        <f t="shared" si="13"/>
        <v>0</v>
      </c>
      <c r="P125" s="232"/>
      <c r="Q125" s="226"/>
      <c r="R125" s="75">
        <f t="shared" si="10"/>
        <v>0</v>
      </c>
      <c r="S125" s="18" t="str" cm="1">
        <f t="array" ref="S125">IF(R125:R125=0,"Ei toimenpiteitä","Kirjoita tähän mitä tehdään")</f>
        <v>Ei toimenpiteitä</v>
      </c>
      <c r="T125" s="19"/>
      <c r="U125" s="1"/>
      <c r="V125" s="1"/>
    </row>
    <row r="126" spans="1:22" x14ac:dyDescent="0.35">
      <c r="A126" s="19"/>
      <c r="B126" s="212" t="s">
        <v>133</v>
      </c>
      <c r="C126" s="209"/>
      <c r="D126" s="210"/>
      <c r="E126" s="301"/>
      <c r="F126" s="210"/>
      <c r="G126" s="325">
        <f t="shared" si="11"/>
        <v>0</v>
      </c>
      <c r="H126" s="210"/>
      <c r="I126" s="210"/>
      <c r="J126" s="210"/>
      <c r="K126" s="325">
        <f t="shared" si="12"/>
        <v>0</v>
      </c>
      <c r="L126" s="178"/>
      <c r="M126" s="224"/>
      <c r="N126" s="210"/>
      <c r="O126" s="211">
        <f t="shared" si="13"/>
        <v>0</v>
      </c>
      <c r="P126" s="232"/>
      <c r="Q126" s="226"/>
      <c r="R126" s="75">
        <f t="shared" si="10"/>
        <v>0</v>
      </c>
      <c r="S126" s="18" t="str" cm="1">
        <f t="array" ref="S126">IF(R126:R126=0,"Ei toimenpiteitä","Kirjoita tähän mitä tehdään")</f>
        <v>Ei toimenpiteitä</v>
      </c>
      <c r="T126" s="19"/>
      <c r="U126" s="1"/>
      <c r="V126" s="1"/>
    </row>
    <row r="127" spans="1:22" x14ac:dyDescent="0.35">
      <c r="A127" s="19"/>
      <c r="B127" s="212" t="s">
        <v>134</v>
      </c>
      <c r="C127" s="209"/>
      <c r="D127" s="210"/>
      <c r="E127" s="301"/>
      <c r="F127" s="210"/>
      <c r="G127" s="325">
        <f t="shared" si="11"/>
        <v>0</v>
      </c>
      <c r="H127" s="210"/>
      <c r="I127" s="210"/>
      <c r="J127" s="210"/>
      <c r="K127" s="325">
        <f t="shared" si="12"/>
        <v>0</v>
      </c>
      <c r="L127" s="178"/>
      <c r="M127" s="224"/>
      <c r="N127" s="210"/>
      <c r="O127" s="211">
        <f t="shared" si="13"/>
        <v>0</v>
      </c>
      <c r="P127" s="232"/>
      <c r="Q127" s="226"/>
      <c r="R127" s="75">
        <f t="shared" si="10"/>
        <v>0</v>
      </c>
      <c r="S127" s="18" t="str" cm="1">
        <f t="array" ref="S127">IF(R127:R127=0,"Ei toimenpiteitä","Kirjoita tähän mitä tehdään")</f>
        <v>Ei toimenpiteitä</v>
      </c>
      <c r="T127" s="19"/>
      <c r="U127" s="1"/>
      <c r="V127" s="1"/>
    </row>
    <row r="128" spans="1:22" x14ac:dyDescent="0.35">
      <c r="A128" s="19"/>
      <c r="B128" s="212" t="s">
        <v>203</v>
      </c>
      <c r="C128" s="209"/>
      <c r="D128" s="210"/>
      <c r="E128" s="301"/>
      <c r="F128" s="210"/>
      <c r="G128" s="325">
        <f t="shared" si="11"/>
        <v>0</v>
      </c>
      <c r="H128" s="210"/>
      <c r="I128" s="210"/>
      <c r="J128" s="210"/>
      <c r="K128" s="325">
        <f t="shared" si="12"/>
        <v>0</v>
      </c>
      <c r="L128" s="178"/>
      <c r="M128" s="224"/>
      <c r="N128" s="210"/>
      <c r="O128" s="211">
        <f t="shared" si="13"/>
        <v>0</v>
      </c>
      <c r="P128" s="232"/>
      <c r="Q128" s="226"/>
      <c r="R128" s="75">
        <f t="shared" si="10"/>
        <v>0</v>
      </c>
      <c r="S128" s="18" t="str" cm="1">
        <f t="array" ref="S128">IF(R128:R128=0,"Ei toimenpiteitä","Kirjoita tähän mitä tehdään")</f>
        <v>Ei toimenpiteitä</v>
      </c>
      <c r="T128" s="19"/>
      <c r="U128" s="1"/>
      <c r="V128" s="1"/>
    </row>
    <row r="129" spans="1:22" x14ac:dyDescent="0.35">
      <c r="A129" s="19"/>
      <c r="B129" s="212" t="s">
        <v>136</v>
      </c>
      <c r="C129" s="209"/>
      <c r="D129" s="210"/>
      <c r="E129" s="301"/>
      <c r="F129" s="210"/>
      <c r="G129" s="325">
        <f t="shared" si="11"/>
        <v>0</v>
      </c>
      <c r="H129" s="210"/>
      <c r="I129" s="210"/>
      <c r="J129" s="210"/>
      <c r="K129" s="325">
        <f t="shared" si="12"/>
        <v>0</v>
      </c>
      <c r="L129" s="178"/>
      <c r="M129" s="224"/>
      <c r="N129" s="210"/>
      <c r="O129" s="211">
        <f t="shared" si="13"/>
        <v>0</v>
      </c>
      <c r="P129" s="232"/>
      <c r="Q129" s="226"/>
      <c r="R129" s="75">
        <f t="shared" si="10"/>
        <v>0</v>
      </c>
      <c r="S129" s="18" t="str" cm="1">
        <f t="array" ref="S129">IF(R129:R129=0,"Ei toimenpiteitä","Kirjoita tähän mitä tehdään")</f>
        <v>Ei toimenpiteitä</v>
      </c>
      <c r="T129" s="19"/>
      <c r="U129" s="1"/>
      <c r="V129" s="1"/>
    </row>
    <row r="130" spans="1:22" x14ac:dyDescent="0.35">
      <c r="A130" s="19"/>
      <c r="B130" s="218" t="s">
        <v>139</v>
      </c>
      <c r="C130" s="209"/>
      <c r="D130" s="210"/>
      <c r="E130" s="301"/>
      <c r="F130" s="210"/>
      <c r="G130" s="325">
        <f t="shared" si="11"/>
        <v>0</v>
      </c>
      <c r="H130" s="210"/>
      <c r="I130" s="210"/>
      <c r="J130" s="210"/>
      <c r="K130" s="325">
        <f t="shared" si="12"/>
        <v>0</v>
      </c>
      <c r="L130" s="178"/>
      <c r="M130" s="224"/>
      <c r="N130" s="210"/>
      <c r="O130" s="211">
        <f t="shared" si="13"/>
        <v>0</v>
      </c>
      <c r="P130" s="232"/>
      <c r="Q130" s="226"/>
      <c r="R130" s="75">
        <f t="shared" si="10"/>
        <v>0</v>
      </c>
      <c r="S130" s="18" t="str" cm="1">
        <f t="array" ref="S130">IF(R130:R130=0,"Ei toimenpiteitä","Kirjoita tähän mitä tehdään")</f>
        <v>Ei toimenpiteitä</v>
      </c>
      <c r="T130" s="19"/>
      <c r="U130" s="1"/>
      <c r="V130" s="1"/>
    </row>
    <row r="131" spans="1:22" x14ac:dyDescent="0.35">
      <c r="A131" s="19"/>
      <c r="B131" s="218" t="s">
        <v>140</v>
      </c>
      <c r="C131" s="209"/>
      <c r="D131" s="210"/>
      <c r="E131" s="301"/>
      <c r="F131" s="210"/>
      <c r="G131" s="325">
        <f t="shared" si="11"/>
        <v>0</v>
      </c>
      <c r="H131" s="210"/>
      <c r="I131" s="210"/>
      <c r="J131" s="210"/>
      <c r="K131" s="325">
        <f t="shared" si="12"/>
        <v>0</v>
      </c>
      <c r="L131" s="178"/>
      <c r="M131" s="224"/>
      <c r="N131" s="210"/>
      <c r="O131" s="211">
        <f t="shared" si="13"/>
        <v>0</v>
      </c>
      <c r="P131" s="232"/>
      <c r="Q131" s="226"/>
      <c r="R131" s="75">
        <f t="shared" si="10"/>
        <v>0</v>
      </c>
      <c r="S131" s="18" t="str" cm="1">
        <f t="array" ref="S131">IF(R131:R131=0,"Ei toimenpiteitä","Kirjoita tähän mitä tehdään")</f>
        <v>Ei toimenpiteitä</v>
      </c>
      <c r="T131" s="19"/>
      <c r="U131" s="1"/>
      <c r="V131" s="1"/>
    </row>
    <row r="132" spans="1:22" x14ac:dyDescent="0.35">
      <c r="A132" s="19"/>
      <c r="B132" s="218" t="s">
        <v>155</v>
      </c>
      <c r="C132" s="209"/>
      <c r="D132" s="210"/>
      <c r="E132" s="301"/>
      <c r="F132" s="210"/>
      <c r="G132" s="325">
        <f t="shared" si="11"/>
        <v>0</v>
      </c>
      <c r="H132" s="210"/>
      <c r="I132" s="210"/>
      <c r="J132" s="210"/>
      <c r="K132" s="325">
        <f t="shared" si="12"/>
        <v>0</v>
      </c>
      <c r="L132" s="178"/>
      <c r="M132" s="224"/>
      <c r="N132" s="210"/>
      <c r="O132" s="211">
        <f t="shared" si="13"/>
        <v>0</v>
      </c>
      <c r="P132" s="232"/>
      <c r="Q132" s="226"/>
      <c r="R132" s="75">
        <f t="shared" si="10"/>
        <v>0</v>
      </c>
      <c r="S132" s="18" t="str" cm="1">
        <f t="array" ref="S132">IF(R132:R132=0,"Ei toimenpiteitä","Kirjoita tähän mitä tehdään")</f>
        <v>Ei toimenpiteitä</v>
      </c>
      <c r="T132" s="19"/>
      <c r="U132" s="1"/>
      <c r="V132" s="1"/>
    </row>
    <row r="133" spans="1:22" x14ac:dyDescent="0.35">
      <c r="A133" s="19"/>
      <c r="B133" s="218" t="s">
        <v>141</v>
      </c>
      <c r="C133" s="209"/>
      <c r="D133" s="210"/>
      <c r="E133" s="301"/>
      <c r="F133" s="210"/>
      <c r="G133" s="325">
        <f t="shared" si="11"/>
        <v>0</v>
      </c>
      <c r="H133" s="210"/>
      <c r="I133" s="210"/>
      <c r="J133" s="210"/>
      <c r="K133" s="325">
        <f t="shared" si="12"/>
        <v>0</v>
      </c>
      <c r="L133" s="178"/>
      <c r="M133" s="224"/>
      <c r="N133" s="210"/>
      <c r="O133" s="211">
        <f t="shared" si="13"/>
        <v>0</v>
      </c>
      <c r="P133" s="232"/>
      <c r="Q133" s="226"/>
      <c r="R133" s="75">
        <f t="shared" si="10"/>
        <v>0</v>
      </c>
      <c r="S133" s="18" t="str" cm="1">
        <f t="array" ref="S133">IF(R133:R133=0,"Ei toimenpiteitä","Kirjoita tähän mitä tehdään")</f>
        <v>Ei toimenpiteitä</v>
      </c>
      <c r="T133" s="19"/>
      <c r="U133" s="1"/>
      <c r="V133" s="1"/>
    </row>
    <row r="134" spans="1:22" x14ac:dyDescent="0.35">
      <c r="A134" s="19"/>
      <c r="B134" s="220" t="s">
        <v>142</v>
      </c>
      <c r="C134" s="215"/>
      <c r="D134" s="216"/>
      <c r="E134" s="301"/>
      <c r="F134" s="216"/>
      <c r="G134" s="326">
        <f t="shared" si="11"/>
        <v>0</v>
      </c>
      <c r="H134" s="216"/>
      <c r="I134" s="216"/>
      <c r="J134" s="216"/>
      <c r="K134" s="326">
        <f t="shared" si="12"/>
        <v>0</v>
      </c>
      <c r="L134" s="178"/>
      <c r="M134" s="227"/>
      <c r="N134" s="216"/>
      <c r="O134" s="217">
        <f t="shared" si="13"/>
        <v>0</v>
      </c>
      <c r="P134" s="233"/>
      <c r="Q134" s="229"/>
      <c r="R134" s="75">
        <f t="shared" si="10"/>
        <v>0</v>
      </c>
      <c r="S134" s="18" t="str" cm="1">
        <f t="array" ref="S134">IF(R134:R134=0,"Ei toimenpiteitä","Kirjoita tähän mitä tehdään")</f>
        <v>Ei toimenpiteitä</v>
      </c>
      <c r="T134" s="19"/>
      <c r="U134" s="1"/>
      <c r="V134" s="1"/>
    </row>
    <row r="135" spans="1:22" s="69" customFormat="1" x14ac:dyDescent="0.35">
      <c r="A135" s="29" t="s">
        <v>138</v>
      </c>
      <c r="B135" s="30"/>
      <c r="C135" s="174"/>
      <c r="D135" s="174"/>
      <c r="E135" s="71"/>
      <c r="F135" s="174"/>
      <c r="G135" s="179"/>
      <c r="H135" s="174"/>
      <c r="I135" s="174"/>
      <c r="J135" s="174"/>
      <c r="K135" s="179"/>
      <c r="L135" s="178"/>
      <c r="M135" s="181"/>
      <c r="N135" s="174"/>
      <c r="O135" s="174"/>
      <c r="P135" s="179"/>
      <c r="Q135" s="182"/>
      <c r="R135" s="75">
        <f t="shared" si="10"/>
        <v>0</v>
      </c>
      <c r="S135" s="94"/>
      <c r="T135" s="19"/>
      <c r="U135" s="53"/>
      <c r="V135" s="53"/>
    </row>
    <row r="136" spans="1:22" x14ac:dyDescent="0.35">
      <c r="A136" s="19"/>
      <c r="B136" s="230" t="s">
        <v>9</v>
      </c>
      <c r="C136" s="205"/>
      <c r="D136" s="206"/>
      <c r="E136" s="300"/>
      <c r="F136" s="206"/>
      <c r="G136" s="324">
        <f t="shared" si="11"/>
        <v>0</v>
      </c>
      <c r="H136" s="206"/>
      <c r="I136" s="206"/>
      <c r="J136" s="206"/>
      <c r="K136" s="324">
        <f t="shared" si="12"/>
        <v>0</v>
      </c>
      <c r="L136" s="178"/>
      <c r="M136" s="221"/>
      <c r="N136" s="206"/>
      <c r="O136" s="207">
        <f t="shared" si="13"/>
        <v>0</v>
      </c>
      <c r="P136" s="231"/>
      <c r="Q136" s="223"/>
      <c r="R136" s="75">
        <f t="shared" si="10"/>
        <v>0</v>
      </c>
      <c r="S136" s="18" t="str" cm="1">
        <f t="array" ref="S136">IF(R136:R136=0,"Ei toimenpiteitä","Kirjoita tähän mitä tehdään")</f>
        <v>Ei toimenpiteitä</v>
      </c>
      <c r="T136" s="19"/>
      <c r="U136" s="1"/>
      <c r="V136" s="1"/>
    </row>
    <row r="137" spans="1:22" x14ac:dyDescent="0.35">
      <c r="A137" s="19"/>
      <c r="B137" s="212" t="s">
        <v>10</v>
      </c>
      <c r="C137" s="209"/>
      <c r="D137" s="210"/>
      <c r="E137" s="301"/>
      <c r="F137" s="210"/>
      <c r="G137" s="325">
        <f t="shared" si="11"/>
        <v>0</v>
      </c>
      <c r="H137" s="210"/>
      <c r="I137" s="210"/>
      <c r="J137" s="210"/>
      <c r="K137" s="325">
        <f t="shared" si="12"/>
        <v>0</v>
      </c>
      <c r="L137" s="178"/>
      <c r="M137" s="224"/>
      <c r="N137" s="210"/>
      <c r="O137" s="211">
        <f t="shared" si="13"/>
        <v>0</v>
      </c>
      <c r="P137" s="232"/>
      <c r="Q137" s="226"/>
      <c r="R137" s="75">
        <f t="shared" si="10"/>
        <v>0</v>
      </c>
      <c r="S137" s="18" t="str" cm="1">
        <f t="array" ref="S137">IF(R137:R137=0,"Ei toimenpiteitä","Kirjoita tähän mitä tehdään")</f>
        <v>Ei toimenpiteitä</v>
      </c>
      <c r="T137" s="19"/>
      <c r="U137" s="1"/>
      <c r="V137" s="1"/>
    </row>
    <row r="138" spans="1:22" x14ac:dyDescent="0.35">
      <c r="A138" s="19"/>
      <c r="B138" s="212" t="s">
        <v>41</v>
      </c>
      <c r="C138" s="209"/>
      <c r="D138" s="210"/>
      <c r="E138" s="301"/>
      <c r="F138" s="210"/>
      <c r="G138" s="325">
        <f t="shared" si="11"/>
        <v>0</v>
      </c>
      <c r="H138" s="210"/>
      <c r="I138" s="210"/>
      <c r="J138" s="210"/>
      <c r="K138" s="325">
        <f t="shared" si="12"/>
        <v>0</v>
      </c>
      <c r="L138" s="178"/>
      <c r="M138" s="224"/>
      <c r="N138" s="210"/>
      <c r="O138" s="211">
        <f t="shared" si="13"/>
        <v>0</v>
      </c>
      <c r="P138" s="232"/>
      <c r="Q138" s="226"/>
      <c r="R138" s="75">
        <f t="shared" si="10"/>
        <v>0</v>
      </c>
      <c r="S138" s="18" t="str" cm="1">
        <f t="array" ref="S138">IF(R138:R138=0,"Ei toimenpiteitä","Kirjoita tähän mitä tehdään")</f>
        <v>Ei toimenpiteitä</v>
      </c>
      <c r="T138" s="19"/>
      <c r="U138" s="1"/>
      <c r="V138" s="1"/>
    </row>
    <row r="139" spans="1:22" x14ac:dyDescent="0.35">
      <c r="A139" s="19"/>
      <c r="B139" s="212" t="s">
        <v>42</v>
      </c>
      <c r="C139" s="209"/>
      <c r="D139" s="210"/>
      <c r="E139" s="301"/>
      <c r="F139" s="210"/>
      <c r="G139" s="325">
        <f t="shared" si="11"/>
        <v>0</v>
      </c>
      <c r="H139" s="210"/>
      <c r="I139" s="210"/>
      <c r="J139" s="210"/>
      <c r="K139" s="325">
        <f t="shared" si="12"/>
        <v>0</v>
      </c>
      <c r="L139" s="178"/>
      <c r="M139" s="224"/>
      <c r="N139" s="210"/>
      <c r="O139" s="211">
        <f t="shared" si="13"/>
        <v>0</v>
      </c>
      <c r="P139" s="232"/>
      <c r="Q139" s="226"/>
      <c r="R139" s="75">
        <f t="shared" si="10"/>
        <v>0</v>
      </c>
      <c r="S139" s="18" t="str" cm="1">
        <f t="array" ref="S139">IF(R139:R139=0,"Ei toimenpiteitä","Kirjoita tähän mitä tehdään")</f>
        <v>Ei toimenpiteitä</v>
      </c>
      <c r="T139" s="19"/>
      <c r="U139" s="1"/>
      <c r="V139" s="1"/>
    </row>
    <row r="140" spans="1:22" x14ac:dyDescent="0.35">
      <c r="A140" s="19"/>
      <c r="B140" s="212" t="s">
        <v>156</v>
      </c>
      <c r="C140" s="209"/>
      <c r="D140" s="210"/>
      <c r="E140" s="301"/>
      <c r="F140" s="210"/>
      <c r="G140" s="325">
        <f t="shared" si="11"/>
        <v>0</v>
      </c>
      <c r="H140" s="210"/>
      <c r="I140" s="210"/>
      <c r="J140" s="210"/>
      <c r="K140" s="325">
        <f t="shared" si="12"/>
        <v>0</v>
      </c>
      <c r="L140" s="178"/>
      <c r="M140" s="224"/>
      <c r="N140" s="210"/>
      <c r="O140" s="211">
        <f t="shared" si="13"/>
        <v>0</v>
      </c>
      <c r="P140" s="232"/>
      <c r="Q140" s="226"/>
      <c r="R140" s="75">
        <f t="shared" si="10"/>
        <v>0</v>
      </c>
      <c r="S140" s="18" t="str" cm="1">
        <f t="array" ref="S140">IF(R140:R140=0,"Ei toimenpiteitä","Kirjoita tähän mitä tehdään")</f>
        <v>Ei toimenpiteitä</v>
      </c>
      <c r="T140" s="19"/>
      <c r="U140" s="1"/>
      <c r="V140" s="1"/>
    </row>
    <row r="141" spans="1:22" x14ac:dyDescent="0.35">
      <c r="A141" s="19"/>
      <c r="B141" s="212" t="s">
        <v>29</v>
      </c>
      <c r="C141" s="209"/>
      <c r="D141" s="210"/>
      <c r="E141" s="301"/>
      <c r="F141" s="210"/>
      <c r="G141" s="325">
        <f t="shared" si="11"/>
        <v>0</v>
      </c>
      <c r="H141" s="210"/>
      <c r="I141" s="210"/>
      <c r="J141" s="210"/>
      <c r="K141" s="325">
        <f t="shared" si="12"/>
        <v>0</v>
      </c>
      <c r="L141" s="178"/>
      <c r="M141" s="224"/>
      <c r="N141" s="210"/>
      <c r="O141" s="211">
        <f t="shared" si="13"/>
        <v>0</v>
      </c>
      <c r="P141" s="232"/>
      <c r="Q141" s="226"/>
      <c r="R141" s="75">
        <f t="shared" si="10"/>
        <v>0</v>
      </c>
      <c r="S141" s="18" t="str" cm="1">
        <f t="array" ref="S141">IF(R141:R141=0,"Ei toimenpiteitä","Kirjoita tähän mitä tehdään")</f>
        <v>Ei toimenpiteitä</v>
      </c>
      <c r="T141" s="19"/>
      <c r="U141" s="1"/>
      <c r="V141" s="1"/>
    </row>
    <row r="142" spans="1:22" x14ac:dyDescent="0.35">
      <c r="A142" s="19"/>
      <c r="B142" s="212" t="s">
        <v>38</v>
      </c>
      <c r="C142" s="209"/>
      <c r="D142" s="210"/>
      <c r="E142" s="301"/>
      <c r="F142" s="210"/>
      <c r="G142" s="325">
        <f t="shared" si="11"/>
        <v>0</v>
      </c>
      <c r="H142" s="210"/>
      <c r="I142" s="210"/>
      <c r="J142" s="210"/>
      <c r="K142" s="325">
        <f t="shared" si="12"/>
        <v>0</v>
      </c>
      <c r="L142" s="178"/>
      <c r="M142" s="224"/>
      <c r="N142" s="210"/>
      <c r="O142" s="211">
        <f t="shared" si="13"/>
        <v>0</v>
      </c>
      <c r="P142" s="232"/>
      <c r="Q142" s="226"/>
      <c r="R142" s="75">
        <f t="shared" si="10"/>
        <v>0</v>
      </c>
      <c r="S142" s="18" t="str" cm="1">
        <f t="array" ref="S142">IF(R142:R142=0,"Ei toimenpiteitä","Kirjoita tähän mitä tehdään")</f>
        <v>Ei toimenpiteitä</v>
      </c>
      <c r="T142" s="19"/>
      <c r="U142" s="1"/>
      <c r="V142" s="1"/>
    </row>
    <row r="143" spans="1:22" x14ac:dyDescent="0.35">
      <c r="A143" s="19"/>
      <c r="B143" s="212" t="s">
        <v>165</v>
      </c>
      <c r="C143" s="209"/>
      <c r="D143" s="210"/>
      <c r="E143" s="301"/>
      <c r="F143" s="210"/>
      <c r="G143" s="325">
        <f t="shared" si="11"/>
        <v>0</v>
      </c>
      <c r="H143" s="210"/>
      <c r="I143" s="210"/>
      <c r="J143" s="210"/>
      <c r="K143" s="325">
        <f t="shared" si="12"/>
        <v>0</v>
      </c>
      <c r="L143" s="178"/>
      <c r="M143" s="224"/>
      <c r="N143" s="210"/>
      <c r="O143" s="211">
        <f t="shared" si="13"/>
        <v>0</v>
      </c>
      <c r="P143" s="232"/>
      <c r="Q143" s="226"/>
      <c r="R143" s="75">
        <f t="shared" ref="R143:R147" si="14">O143+K143</f>
        <v>0</v>
      </c>
      <c r="S143" s="18" t="str" cm="1">
        <f t="array" ref="S143">IF(R143:R143=0,"Ei toimenpiteitä","Kirjoita tähän mitä tehdään")</f>
        <v>Ei toimenpiteitä</v>
      </c>
      <c r="T143" s="19"/>
      <c r="U143" s="1"/>
      <c r="V143" s="1"/>
    </row>
    <row r="144" spans="1:22" x14ac:dyDescent="0.35">
      <c r="A144" s="19"/>
      <c r="B144" s="213" t="s">
        <v>147</v>
      </c>
      <c r="C144" s="209"/>
      <c r="D144" s="210"/>
      <c r="E144" s="301"/>
      <c r="F144" s="210"/>
      <c r="G144" s="325">
        <f t="shared" ref="G144:G147" si="15">F144*D144</f>
        <v>0</v>
      </c>
      <c r="H144" s="210"/>
      <c r="I144" s="210"/>
      <c r="J144" s="210"/>
      <c r="K144" s="325">
        <f t="shared" si="12"/>
        <v>0</v>
      </c>
      <c r="L144" s="178"/>
      <c r="M144" s="224"/>
      <c r="N144" s="210"/>
      <c r="O144" s="211">
        <f t="shared" si="13"/>
        <v>0</v>
      </c>
      <c r="P144" s="232"/>
      <c r="Q144" s="226"/>
      <c r="R144" s="75">
        <f t="shared" si="14"/>
        <v>0</v>
      </c>
      <c r="S144" s="18" t="str" cm="1">
        <f t="array" ref="S144">IF(R144:R144=0,"Ei toimenpiteitä","Kirjoita tähän mitä tehdään")</f>
        <v>Ei toimenpiteitä</v>
      </c>
      <c r="T144" s="19"/>
      <c r="U144" s="1"/>
      <c r="V144" s="1"/>
    </row>
    <row r="145" spans="1:22" x14ac:dyDescent="0.35">
      <c r="A145" s="19"/>
      <c r="B145" s="213" t="s">
        <v>147</v>
      </c>
      <c r="C145" s="209"/>
      <c r="D145" s="210"/>
      <c r="E145" s="301"/>
      <c r="F145" s="210"/>
      <c r="G145" s="325">
        <f t="shared" si="15"/>
        <v>0</v>
      </c>
      <c r="H145" s="210"/>
      <c r="I145" s="210"/>
      <c r="J145" s="210"/>
      <c r="K145" s="325">
        <f t="shared" si="12"/>
        <v>0</v>
      </c>
      <c r="L145" s="178"/>
      <c r="M145" s="224"/>
      <c r="N145" s="210"/>
      <c r="O145" s="211">
        <f t="shared" si="13"/>
        <v>0</v>
      </c>
      <c r="P145" s="232"/>
      <c r="Q145" s="226"/>
      <c r="R145" s="75">
        <f t="shared" si="14"/>
        <v>0</v>
      </c>
      <c r="S145" s="18" t="str" cm="1">
        <f t="array" ref="S145">IF(R145:R145=0,"Ei toimenpiteitä","Kirjoita tähän mitä tehdään")</f>
        <v>Ei toimenpiteitä</v>
      </c>
      <c r="T145" s="19"/>
      <c r="U145" s="1"/>
      <c r="V145" s="1"/>
    </row>
    <row r="146" spans="1:22" x14ac:dyDescent="0.35">
      <c r="A146" s="19"/>
      <c r="B146" s="213" t="s">
        <v>147</v>
      </c>
      <c r="C146" s="209"/>
      <c r="D146" s="210"/>
      <c r="E146" s="301"/>
      <c r="F146" s="210"/>
      <c r="G146" s="325">
        <f t="shared" si="15"/>
        <v>0</v>
      </c>
      <c r="H146" s="210"/>
      <c r="I146" s="210"/>
      <c r="J146" s="210"/>
      <c r="K146" s="325">
        <f t="shared" si="12"/>
        <v>0</v>
      </c>
      <c r="L146" s="178"/>
      <c r="M146" s="224"/>
      <c r="N146" s="210"/>
      <c r="O146" s="211">
        <f t="shared" si="13"/>
        <v>0</v>
      </c>
      <c r="P146" s="232"/>
      <c r="Q146" s="226"/>
      <c r="R146" s="75">
        <f t="shared" si="14"/>
        <v>0</v>
      </c>
      <c r="S146" s="18" t="str" cm="1">
        <f t="array" ref="S146">IF(R146:R146=0,"Ei toimenpiteitä","Kirjoita tähän mitä tehdään")</f>
        <v>Ei toimenpiteitä</v>
      </c>
      <c r="T146" s="19"/>
      <c r="U146" s="1"/>
      <c r="V146" s="1"/>
    </row>
    <row r="147" spans="1:22" ht="15" thickBot="1" x14ac:dyDescent="0.4">
      <c r="A147" s="17"/>
      <c r="B147" s="214" t="s">
        <v>147</v>
      </c>
      <c r="C147" s="215"/>
      <c r="D147" s="216"/>
      <c r="E147" s="302"/>
      <c r="F147" s="216"/>
      <c r="G147" s="327">
        <f t="shared" si="15"/>
        <v>0</v>
      </c>
      <c r="H147" s="216"/>
      <c r="I147" s="216"/>
      <c r="J147" s="216"/>
      <c r="K147" s="327">
        <f t="shared" si="12"/>
        <v>0</v>
      </c>
      <c r="L147" s="178"/>
      <c r="M147" s="235"/>
      <c r="N147" s="236"/>
      <c r="O147" s="234">
        <f t="shared" si="13"/>
        <v>0</v>
      </c>
      <c r="P147" s="237"/>
      <c r="Q147" s="238"/>
      <c r="R147" s="75">
        <f t="shared" si="14"/>
        <v>0</v>
      </c>
      <c r="S147" s="18" t="str" cm="1">
        <f t="array" ref="S147">IF(R147:R147=0,"Ei toimenpiteitä","Kirjoita tähän mitä tehdään")</f>
        <v>Ei toimenpiteitä</v>
      </c>
      <c r="T147" s="19"/>
      <c r="U147" s="1"/>
      <c r="V147" s="1"/>
    </row>
    <row r="148" spans="1:22" ht="15" thickTop="1" x14ac:dyDescent="0.35">
      <c r="B148" s="139"/>
      <c r="C148" s="1"/>
      <c r="D148" s="1"/>
      <c r="E148" s="1"/>
      <c r="F148" s="1"/>
      <c r="G148" s="143">
        <f>SUM(G8:G147)</f>
        <v>0</v>
      </c>
      <c r="I148" s="1"/>
      <c r="J148" s="286" t="s">
        <v>210</v>
      </c>
      <c r="K148" s="296">
        <f>SUM(K8:K147)</f>
        <v>0</v>
      </c>
      <c r="M148" s="142">
        <f t="shared" ref="M148:O148" si="16">SUM(M8:M147)</f>
        <v>0</v>
      </c>
      <c r="N148" s="142">
        <f t="shared" si="16"/>
        <v>0</v>
      </c>
      <c r="O148" s="136">
        <f t="shared" si="16"/>
        <v>0</v>
      </c>
      <c r="P148" s="78"/>
      <c r="Q148" s="57"/>
      <c r="S148" s="1"/>
      <c r="T148" s="1"/>
      <c r="U148" s="1"/>
      <c r="V148" s="1"/>
    </row>
    <row r="149" spans="1:22" x14ac:dyDescent="0.35">
      <c r="B149" s="139"/>
      <c r="C149" s="1"/>
      <c r="D149" s="1"/>
      <c r="E149" s="1"/>
      <c r="F149" s="1"/>
      <c r="G149" s="1"/>
      <c r="H149" s="1"/>
      <c r="I149" s="1"/>
      <c r="J149" s="1"/>
      <c r="K149" s="1"/>
      <c r="M149" s="140" t="s">
        <v>211</v>
      </c>
      <c r="N149" s="140" t="s">
        <v>211</v>
      </c>
      <c r="O149" s="141" t="s">
        <v>212</v>
      </c>
      <c r="Q149" s="57"/>
      <c r="S149" s="1"/>
      <c r="T149" s="1"/>
      <c r="U149" s="1"/>
      <c r="V149" s="1"/>
    </row>
    <row r="150" spans="1:22" x14ac:dyDescent="0.35">
      <c r="B150" s="191"/>
      <c r="C150" s="1"/>
      <c r="D150" s="1"/>
      <c r="E150" s="1"/>
      <c r="F150" s="1"/>
      <c r="O150" s="76"/>
      <c r="P150" s="76"/>
      <c r="Q150" s="26"/>
      <c r="R150" s="76"/>
      <c r="S150" s="1"/>
      <c r="T150" s="1"/>
      <c r="U150" s="1"/>
      <c r="V150" s="1"/>
    </row>
    <row r="151" spans="1:22" ht="20" customHeight="1" x14ac:dyDescent="0.35">
      <c r="B151" s="191"/>
      <c r="E151" s="1"/>
      <c r="F151" s="1"/>
      <c r="G151" s="1"/>
      <c r="H151" s="267" t="s">
        <v>20</v>
      </c>
      <c r="M151" s="1"/>
      <c r="N151" s="1"/>
      <c r="S151" s="1"/>
      <c r="T151" s="1"/>
      <c r="U151" s="1"/>
      <c r="V151" s="1"/>
    </row>
    <row r="152" spans="1:22" x14ac:dyDescent="0.35">
      <c r="B152" s="191"/>
      <c r="F152" s="128"/>
      <c r="G152" s="268"/>
      <c r="H152" s="297"/>
      <c r="I152" s="298" t="s">
        <v>61</v>
      </c>
      <c r="J152" s="271">
        <v>0.65</v>
      </c>
      <c r="K152" s="87">
        <f>K155*J152</f>
        <v>0</v>
      </c>
      <c r="Q152" s="80"/>
      <c r="S152" s="1"/>
      <c r="T152" s="1"/>
      <c r="U152" s="1"/>
      <c r="V152" s="1"/>
    </row>
    <row r="153" spans="1:22" x14ac:dyDescent="0.35">
      <c r="B153" s="191"/>
      <c r="F153" s="128"/>
      <c r="G153" s="269"/>
      <c r="H153" s="297"/>
      <c r="I153" s="298" t="s">
        <v>62</v>
      </c>
      <c r="J153" s="271">
        <v>0</v>
      </c>
      <c r="K153" s="87">
        <f>K155*J153</f>
        <v>0</v>
      </c>
      <c r="Q153" s="81"/>
      <c r="S153" s="1"/>
      <c r="T153" s="1"/>
      <c r="U153" s="1"/>
      <c r="V153" s="1"/>
    </row>
    <row r="154" spans="1:22" x14ac:dyDescent="0.35">
      <c r="B154" s="91"/>
      <c r="F154" s="128"/>
      <c r="G154" s="269"/>
      <c r="H154" s="297"/>
      <c r="I154" s="298" t="s">
        <v>16</v>
      </c>
      <c r="J154" s="271">
        <v>0.35</v>
      </c>
      <c r="K154" s="82">
        <f>K155*J154</f>
        <v>0</v>
      </c>
      <c r="M154" s="82">
        <f>K154</f>
        <v>0</v>
      </c>
      <c r="N154" s="56" t="s">
        <v>226</v>
      </c>
      <c r="Q154" s="81"/>
      <c r="S154" s="1"/>
      <c r="T154" s="1"/>
      <c r="U154" s="1"/>
      <c r="V154" s="1"/>
    </row>
    <row r="155" spans="1:22" x14ac:dyDescent="0.35">
      <c r="B155" s="75" t="s">
        <v>215</v>
      </c>
      <c r="F155" s="128"/>
      <c r="I155" s="286" t="s">
        <v>17</v>
      </c>
      <c r="J155" s="275">
        <f>SUM(J152:J154)</f>
        <v>1</v>
      </c>
      <c r="K155" s="291">
        <f>K148+O148</f>
        <v>0</v>
      </c>
      <c r="M155" s="87">
        <f>O148</f>
        <v>0</v>
      </c>
      <c r="N155" s="56" t="s">
        <v>227</v>
      </c>
      <c r="Q155" s="81"/>
      <c r="S155" s="1"/>
      <c r="T155" s="1"/>
      <c r="U155" s="1"/>
      <c r="V155" s="1"/>
    </row>
    <row r="156" spans="1:22" x14ac:dyDescent="0.35">
      <c r="B156" s="75" t="s">
        <v>216</v>
      </c>
      <c r="C156" s="1"/>
      <c r="D156" s="1"/>
      <c r="E156" s="1"/>
      <c r="F156" s="1"/>
      <c r="J156" s="1"/>
      <c r="K156" s="1"/>
      <c r="M156" s="284">
        <f>M154-M155</f>
        <v>0</v>
      </c>
      <c r="N156" s="128" t="s">
        <v>228</v>
      </c>
      <c r="S156" s="1"/>
      <c r="T156" s="1"/>
      <c r="U156" s="1"/>
      <c r="V156" s="1"/>
    </row>
    <row r="157" spans="1:22" x14ac:dyDescent="0.35">
      <c r="B157" s="75"/>
      <c r="F157" s="1"/>
      <c r="H157" s="273"/>
      <c r="I157" s="273"/>
      <c r="J157" s="274"/>
      <c r="K157" s="274"/>
      <c r="S157" s="1"/>
      <c r="T157" s="1"/>
      <c r="U157" s="1"/>
      <c r="V157" s="1"/>
    </row>
    <row r="158" spans="1:22" x14ac:dyDescent="0.35">
      <c r="B158" s="75"/>
      <c r="G158" s="272" t="s">
        <v>18</v>
      </c>
      <c r="H158" s="1"/>
      <c r="I158" s="1"/>
      <c r="J158" s="1"/>
      <c r="K158" s="1"/>
      <c r="M158" s="1"/>
      <c r="S158" s="1"/>
      <c r="T158" s="1"/>
      <c r="U158" s="1"/>
      <c r="V158" s="1"/>
    </row>
    <row r="159" spans="1:22" ht="17" x14ac:dyDescent="0.35">
      <c r="B159" s="84" t="s">
        <v>27</v>
      </c>
      <c r="G159" s="290" t="s">
        <v>54</v>
      </c>
      <c r="H159" s="287"/>
      <c r="I159" s="288"/>
      <c r="J159" s="289"/>
      <c r="K159" s="329">
        <f>K152</f>
        <v>0</v>
      </c>
      <c r="M159" s="1"/>
      <c r="S159" s="1"/>
      <c r="T159" s="1"/>
      <c r="U159" s="1"/>
      <c r="V159" s="1"/>
    </row>
    <row r="160" spans="1:22" ht="14.5" customHeight="1" x14ac:dyDescent="0.35">
      <c r="B160" s="84" t="s">
        <v>28</v>
      </c>
      <c r="G160" s="290" t="s">
        <v>55</v>
      </c>
      <c r="H160" s="287"/>
      <c r="I160" s="288"/>
      <c r="J160" s="289"/>
      <c r="K160" s="329">
        <f>K153</f>
        <v>0</v>
      </c>
      <c r="M160" s="1"/>
      <c r="S160" s="1"/>
      <c r="T160" s="1"/>
      <c r="U160" s="1"/>
      <c r="V160" s="1"/>
    </row>
    <row r="161" spans="2:22" x14ac:dyDescent="0.35">
      <c r="B161" s="91" t="s">
        <v>213</v>
      </c>
      <c r="G161" s="290" t="s">
        <v>177</v>
      </c>
      <c r="H161" s="287"/>
      <c r="I161" s="288"/>
      <c r="J161" s="289"/>
      <c r="K161" s="329">
        <f>SUM(K159:K160)</f>
        <v>0</v>
      </c>
      <c r="M161" s="1"/>
      <c r="P161" s="1"/>
      <c r="S161" s="1"/>
      <c r="T161" s="1"/>
      <c r="U161" s="1"/>
      <c r="V161" s="1"/>
    </row>
    <row r="162" spans="2:22" x14ac:dyDescent="0.35">
      <c r="B162" s="86" t="s">
        <v>26</v>
      </c>
      <c r="G162" s="290" t="s">
        <v>56</v>
      </c>
      <c r="H162" s="287"/>
      <c r="I162" s="288"/>
      <c r="J162" s="289"/>
      <c r="K162" s="329">
        <f>M156</f>
        <v>0</v>
      </c>
      <c r="M162" s="1"/>
      <c r="N162" s="1"/>
      <c r="O162" s="88"/>
      <c r="P162" s="88"/>
      <c r="Q162" s="80"/>
      <c r="S162" s="1"/>
      <c r="T162" s="1"/>
      <c r="U162" s="1"/>
      <c r="V162" s="1"/>
    </row>
    <row r="163" spans="2:22" x14ac:dyDescent="0.35">
      <c r="B163" s="84" t="s">
        <v>19</v>
      </c>
      <c r="G163" s="290" t="s">
        <v>60</v>
      </c>
      <c r="H163" s="287"/>
      <c r="I163" s="288"/>
      <c r="J163" s="289"/>
      <c r="K163" s="329">
        <f>M155</f>
        <v>0</v>
      </c>
      <c r="M163" s="1"/>
      <c r="N163" s="1"/>
      <c r="O163" s="89"/>
      <c r="P163" s="89"/>
      <c r="Q163" s="80"/>
      <c r="S163" s="1"/>
      <c r="T163" s="1"/>
      <c r="U163" s="1"/>
      <c r="V163" s="1"/>
    </row>
    <row r="164" spans="2:22" x14ac:dyDescent="0.35">
      <c r="B164" s="84" t="s">
        <v>22</v>
      </c>
      <c r="G164" s="290" t="s">
        <v>58</v>
      </c>
      <c r="H164" s="287"/>
      <c r="I164" s="288"/>
      <c r="J164" s="289"/>
      <c r="K164" s="330">
        <f>K162+K163</f>
        <v>0</v>
      </c>
      <c r="M164" s="1"/>
      <c r="N164" s="1"/>
      <c r="Q164" s="80"/>
      <c r="S164" s="1"/>
      <c r="T164" s="1"/>
      <c r="U164" s="1"/>
      <c r="V164" s="1"/>
    </row>
    <row r="165" spans="2:22" x14ac:dyDescent="0.35">
      <c r="B165" s="86" t="s">
        <v>25</v>
      </c>
      <c r="G165" s="290" t="s">
        <v>57</v>
      </c>
      <c r="H165" s="287"/>
      <c r="I165" s="288"/>
      <c r="J165" s="289"/>
      <c r="K165" s="329">
        <f>K159+K160+K162+K163</f>
        <v>0</v>
      </c>
      <c r="M165" s="1"/>
      <c r="O165" s="89"/>
      <c r="P165" s="89"/>
      <c r="Q165" s="80"/>
      <c r="S165" s="1"/>
      <c r="T165" s="1"/>
      <c r="U165" s="1"/>
      <c r="V165" s="1"/>
    </row>
    <row r="166" spans="2:22" x14ac:dyDescent="0.35">
      <c r="B166" s="84" t="s">
        <v>23</v>
      </c>
      <c r="G166" s="290" t="s">
        <v>178</v>
      </c>
      <c r="H166" s="287"/>
      <c r="I166" s="288"/>
      <c r="J166" s="289"/>
      <c r="K166" s="331"/>
      <c r="M166" s="1"/>
      <c r="N166" s="1"/>
      <c r="O166" s="89"/>
      <c r="P166" s="89"/>
      <c r="Q166" s="90"/>
      <c r="S166" s="1"/>
      <c r="T166" s="1"/>
      <c r="U166" s="1"/>
      <c r="V166" s="1"/>
    </row>
    <row r="167" spans="2:22" ht="19" customHeight="1" x14ac:dyDescent="0.35">
      <c r="B167" s="84" t="s">
        <v>24</v>
      </c>
      <c r="G167" s="290" t="s">
        <v>59</v>
      </c>
      <c r="H167" s="287"/>
      <c r="I167" s="288"/>
      <c r="J167" s="289"/>
      <c r="K167" s="291">
        <f>K165-K166</f>
        <v>0</v>
      </c>
      <c r="M167" s="1"/>
      <c r="N167" s="1"/>
      <c r="O167" s="89"/>
      <c r="P167" s="89"/>
      <c r="Q167" s="90"/>
      <c r="S167" s="1"/>
      <c r="T167" s="1"/>
      <c r="U167" s="1"/>
      <c r="V167" s="1"/>
    </row>
    <row r="168" spans="2:22" x14ac:dyDescent="0.35">
      <c r="B168" s="91" t="s">
        <v>66</v>
      </c>
      <c r="G168" s="1"/>
      <c r="H168" s="1"/>
      <c r="I168" s="1"/>
      <c r="J168" s="1"/>
      <c r="K168" s="1"/>
      <c r="M168" s="1"/>
      <c r="N168" s="1"/>
      <c r="O168" s="89"/>
      <c r="P168" s="89"/>
      <c r="Q168" s="90"/>
      <c r="S168" s="1"/>
      <c r="T168" s="1"/>
      <c r="U168" s="1"/>
      <c r="V168" s="1"/>
    </row>
    <row r="169" spans="2:22" x14ac:dyDescent="0.35">
      <c r="B169" s="192"/>
      <c r="F169" s="1"/>
      <c r="G169" s="1"/>
      <c r="H169" s="1"/>
      <c r="K169" s="1"/>
      <c r="M169" s="1"/>
      <c r="N169" s="1"/>
      <c r="O169" s="89"/>
      <c r="P169" s="89"/>
      <c r="Q169" s="89"/>
      <c r="S169" s="1"/>
      <c r="T169" s="1"/>
      <c r="U169" s="1"/>
      <c r="V169" s="1"/>
    </row>
    <row r="170" spans="2:22" x14ac:dyDescent="0.35">
      <c r="B170" s="192"/>
      <c r="K170" s="1"/>
      <c r="M170" s="1"/>
      <c r="N170" s="1"/>
      <c r="O170" s="89"/>
      <c r="P170" s="89"/>
      <c r="Q170" s="90"/>
      <c r="S170" s="1"/>
      <c r="T170" s="1"/>
      <c r="U170" s="1"/>
      <c r="V170" s="1"/>
    </row>
    <row r="171" spans="2:22" x14ac:dyDescent="0.35">
      <c r="B171" s="75"/>
      <c r="F171" s="1"/>
      <c r="G171" s="1"/>
      <c r="H171" s="1"/>
      <c r="J171" s="1"/>
      <c r="K171" s="1"/>
      <c r="M171" s="1"/>
      <c r="N171" s="1"/>
      <c r="O171" s="89"/>
      <c r="P171" s="89"/>
      <c r="Q171" s="90"/>
      <c r="S171" s="1"/>
      <c r="T171" s="1"/>
      <c r="U171" s="1"/>
      <c r="V171" s="1"/>
    </row>
    <row r="172" spans="2:22" x14ac:dyDescent="0.35">
      <c r="B172" s="75"/>
      <c r="F172" s="1"/>
      <c r="G172" s="1"/>
      <c r="H172" s="1"/>
      <c r="J172" s="1"/>
      <c r="K172" s="1"/>
      <c r="M172" s="1"/>
      <c r="N172" s="1"/>
      <c r="O172" s="89"/>
      <c r="P172" s="89"/>
      <c r="Q172" s="90"/>
      <c r="S172" s="1"/>
      <c r="T172" s="1"/>
      <c r="U172" s="1"/>
      <c r="V172" s="1"/>
    </row>
    <row r="173" spans="2:22" x14ac:dyDescent="0.35">
      <c r="B173" s="75"/>
      <c r="F173" s="1"/>
      <c r="G173" s="1"/>
      <c r="H173" s="1"/>
      <c r="J173" s="1"/>
      <c r="K173" s="1"/>
      <c r="M173" s="1"/>
      <c r="N173" s="1"/>
      <c r="O173" s="89"/>
      <c r="P173" s="89"/>
      <c r="Q173" s="90"/>
      <c r="S173" s="1"/>
      <c r="T173" s="1"/>
      <c r="U173" s="1"/>
      <c r="V173" s="1"/>
    </row>
    <row r="174" spans="2:22" x14ac:dyDescent="0.35">
      <c r="B174" s="75"/>
      <c r="F174" s="1"/>
      <c r="G174" s="1"/>
      <c r="H174" s="1"/>
      <c r="J174" s="1"/>
      <c r="K174" s="1"/>
      <c r="M174" s="1"/>
      <c r="N174" s="1"/>
      <c r="O174" s="89"/>
      <c r="P174" s="89"/>
      <c r="Q174" s="90"/>
      <c r="S174" s="1"/>
      <c r="T174" s="1"/>
      <c r="U174" s="1"/>
      <c r="V174" s="1"/>
    </row>
    <row r="175" spans="2:22" x14ac:dyDescent="0.35">
      <c r="B175" s="75"/>
      <c r="F175" s="1"/>
      <c r="G175" s="1"/>
      <c r="H175" s="1"/>
      <c r="J175" s="1"/>
      <c r="K175" s="1"/>
      <c r="M175" s="1"/>
      <c r="N175" s="1"/>
      <c r="O175" s="89"/>
      <c r="P175" s="89"/>
      <c r="Q175" s="90"/>
      <c r="S175" s="1"/>
      <c r="T175" s="1"/>
      <c r="U175" s="1"/>
      <c r="V175" s="1"/>
    </row>
    <row r="176" spans="2:22" x14ac:dyDescent="0.35">
      <c r="B176" s="75"/>
      <c r="F176" s="1"/>
      <c r="G176" s="1"/>
      <c r="H176" s="1"/>
      <c r="J176" s="1"/>
      <c r="K176" s="1"/>
      <c r="M176" s="1"/>
      <c r="N176" s="1"/>
      <c r="O176" s="89"/>
      <c r="P176" s="89"/>
      <c r="Q176" s="90"/>
      <c r="S176" s="1"/>
      <c r="T176" s="1"/>
      <c r="U176" s="1"/>
      <c r="V176" s="1"/>
    </row>
    <row r="177" spans="1:22" x14ac:dyDescent="0.35">
      <c r="B177" s="75"/>
      <c r="F177" s="1"/>
      <c r="G177" s="1"/>
      <c r="H177" s="1"/>
      <c r="J177" s="1"/>
      <c r="K177" s="1"/>
      <c r="M177" s="1"/>
      <c r="N177" s="1"/>
      <c r="O177" s="89"/>
      <c r="P177" s="89"/>
      <c r="Q177" s="90"/>
      <c r="S177" s="1"/>
      <c r="T177" s="1"/>
      <c r="U177" s="1"/>
      <c r="V177" s="1"/>
    </row>
    <row r="178" spans="1:22" x14ac:dyDescent="0.35">
      <c r="B178" s="75"/>
      <c r="F178" s="1"/>
      <c r="G178" s="1"/>
      <c r="H178" s="1"/>
      <c r="J178" s="1"/>
      <c r="K178" s="1"/>
      <c r="M178" s="1"/>
      <c r="N178" s="1"/>
      <c r="O178" s="89"/>
      <c r="P178" s="89"/>
      <c r="Q178" s="90"/>
      <c r="S178" s="1"/>
      <c r="T178" s="1"/>
      <c r="U178" s="1"/>
      <c r="V178" s="1"/>
    </row>
    <row r="179" spans="1:22" x14ac:dyDescent="0.35">
      <c r="B179" s="75"/>
      <c r="F179" s="1"/>
      <c r="G179" s="1"/>
      <c r="H179" s="1"/>
      <c r="J179" s="1"/>
      <c r="K179" s="1"/>
      <c r="M179" s="1"/>
      <c r="N179" s="1"/>
      <c r="O179" s="89"/>
      <c r="P179" s="89"/>
      <c r="Q179" s="90"/>
      <c r="S179" s="1"/>
      <c r="T179" s="1"/>
      <c r="U179" s="1"/>
      <c r="V179" s="1"/>
    </row>
    <row r="180" spans="1:22" x14ac:dyDescent="0.35">
      <c r="B180" s="75"/>
      <c r="F180" s="1"/>
      <c r="G180" s="1"/>
      <c r="H180" s="1"/>
      <c r="J180" s="1"/>
      <c r="K180" s="1"/>
      <c r="M180" s="1"/>
      <c r="N180" s="1"/>
      <c r="O180" s="89"/>
      <c r="P180" s="89"/>
      <c r="Q180" s="90"/>
      <c r="S180" s="1"/>
      <c r="T180" s="1"/>
      <c r="U180" s="1"/>
      <c r="V180" s="1"/>
    </row>
    <row r="181" spans="1:22" x14ac:dyDescent="0.35">
      <c r="B181" s="75"/>
      <c r="F181" s="1"/>
      <c r="G181" s="1"/>
      <c r="H181" s="1"/>
      <c r="J181" s="1"/>
      <c r="K181" s="1"/>
      <c r="M181" s="1"/>
      <c r="N181" s="1"/>
      <c r="O181" s="89"/>
      <c r="P181" s="89"/>
      <c r="Q181" s="90"/>
      <c r="S181" s="1"/>
      <c r="T181" s="1"/>
      <c r="U181" s="1"/>
      <c r="V181" s="1"/>
    </row>
    <row r="182" spans="1:22" x14ac:dyDescent="0.35">
      <c r="B182" s="75"/>
      <c r="F182" s="1"/>
      <c r="G182" s="1"/>
      <c r="H182" s="1"/>
      <c r="J182" s="1"/>
      <c r="K182" s="1"/>
      <c r="M182" s="1"/>
      <c r="N182" s="1"/>
      <c r="O182" s="89"/>
      <c r="P182" s="89"/>
      <c r="Q182" s="90"/>
      <c r="S182" s="1"/>
      <c r="T182" s="1"/>
      <c r="U182" s="1"/>
      <c r="V182" s="1"/>
    </row>
    <row r="183" spans="1:22" x14ac:dyDescent="0.35">
      <c r="A183" s="1"/>
      <c r="B183" s="75"/>
      <c r="F183" s="1"/>
      <c r="G183" s="1"/>
      <c r="H183" s="1"/>
      <c r="J183" s="1"/>
      <c r="K183" s="1"/>
      <c r="M183" s="1"/>
      <c r="N183" s="1"/>
      <c r="O183" s="89"/>
      <c r="P183" s="89"/>
      <c r="Q183" s="90"/>
      <c r="S183" s="1"/>
      <c r="T183" s="1"/>
      <c r="U183" s="1"/>
      <c r="V183" s="1"/>
    </row>
    <row r="184" spans="1:22" x14ac:dyDescent="0.35">
      <c r="A184" s="1"/>
      <c r="B184" s="75"/>
      <c r="F184" s="1"/>
      <c r="G184" s="1"/>
      <c r="H184" s="1"/>
      <c r="J184" s="1"/>
      <c r="K184" s="1"/>
      <c r="M184" s="1"/>
      <c r="N184" s="1"/>
      <c r="O184" s="89"/>
      <c r="P184" s="89"/>
      <c r="Q184" s="90"/>
      <c r="S184" s="1"/>
      <c r="T184" s="1"/>
      <c r="U184" s="1"/>
      <c r="V184" s="1"/>
    </row>
    <row r="185" spans="1:22" x14ac:dyDescent="0.35">
      <c r="A185" s="1"/>
      <c r="B185" s="75"/>
      <c r="F185" s="1"/>
      <c r="G185" s="1"/>
      <c r="H185" s="1"/>
      <c r="J185" s="1"/>
      <c r="K185" s="1"/>
      <c r="M185" s="1"/>
      <c r="N185" s="1"/>
      <c r="O185" s="89"/>
      <c r="P185" s="89"/>
      <c r="Q185" s="90"/>
      <c r="S185" s="1"/>
      <c r="T185" s="1"/>
      <c r="U185" s="1"/>
      <c r="V185" s="1"/>
    </row>
    <row r="186" spans="1:22" x14ac:dyDescent="0.35">
      <c r="A186" s="1"/>
      <c r="B186" s="75"/>
      <c r="F186" s="1"/>
      <c r="G186" s="1"/>
      <c r="H186" s="1"/>
      <c r="J186" s="1"/>
      <c r="K186" s="1"/>
      <c r="M186" s="1"/>
      <c r="N186" s="1"/>
      <c r="O186" s="89"/>
      <c r="P186" s="89"/>
      <c r="Q186" s="90"/>
      <c r="S186" s="1"/>
      <c r="T186" s="1"/>
      <c r="U186" s="1"/>
      <c r="V186" s="1"/>
    </row>
    <row r="187" spans="1:22" x14ac:dyDescent="0.35">
      <c r="A187" s="1"/>
      <c r="B187" s="75"/>
      <c r="F187" s="1"/>
      <c r="G187" s="1"/>
      <c r="H187" s="1"/>
      <c r="J187" s="1"/>
      <c r="K187" s="1"/>
      <c r="M187" s="1"/>
      <c r="N187" s="1"/>
      <c r="O187" s="89"/>
      <c r="P187" s="89"/>
      <c r="Q187" s="90"/>
      <c r="S187" s="1"/>
      <c r="T187" s="1"/>
      <c r="U187" s="1"/>
      <c r="V187" s="1"/>
    </row>
    <row r="188" spans="1:22" x14ac:dyDescent="0.35">
      <c r="A188" s="1"/>
      <c r="B188" s="75"/>
      <c r="F188" s="1"/>
      <c r="G188" s="1"/>
      <c r="H188" s="1"/>
      <c r="J188" s="1"/>
      <c r="K188" s="1"/>
      <c r="M188" s="1"/>
      <c r="N188" s="1"/>
      <c r="O188" s="89"/>
      <c r="P188" s="89"/>
      <c r="Q188" s="90"/>
      <c r="S188" s="1"/>
      <c r="T188" s="1"/>
      <c r="U188" s="1"/>
      <c r="V188" s="1"/>
    </row>
    <row r="189" spans="1:22" x14ac:dyDescent="0.35">
      <c r="A189" s="1"/>
      <c r="B189" s="75"/>
      <c r="F189" s="1"/>
      <c r="G189" s="1"/>
      <c r="H189" s="1"/>
      <c r="J189" s="1"/>
      <c r="K189" s="1"/>
      <c r="M189" s="1"/>
      <c r="N189" s="1"/>
      <c r="O189" s="89"/>
      <c r="P189" s="89"/>
      <c r="Q189" s="90"/>
      <c r="S189" s="1"/>
      <c r="T189" s="1"/>
      <c r="U189" s="1"/>
      <c r="V189" s="1"/>
    </row>
    <row r="190" spans="1:22" x14ac:dyDescent="0.35">
      <c r="A190" s="1"/>
      <c r="B190" s="75"/>
      <c r="F190" s="1"/>
      <c r="G190" s="1"/>
      <c r="H190" s="1"/>
      <c r="J190" s="1"/>
      <c r="K190" s="1"/>
      <c r="M190" s="1"/>
      <c r="N190" s="1"/>
      <c r="O190" s="89"/>
      <c r="P190" s="89"/>
      <c r="Q190" s="90"/>
      <c r="S190" s="1"/>
      <c r="T190" s="1"/>
      <c r="U190" s="1"/>
      <c r="V190" s="1"/>
    </row>
    <row r="191" spans="1:22" x14ac:dyDescent="0.35">
      <c r="A191" s="1"/>
      <c r="B191" s="75"/>
      <c r="F191" s="1"/>
      <c r="G191" s="1"/>
      <c r="H191" s="1"/>
      <c r="J191" s="1"/>
      <c r="K191" s="1"/>
      <c r="M191" s="1"/>
      <c r="N191" s="1"/>
      <c r="O191" s="89"/>
      <c r="P191" s="89"/>
      <c r="Q191" s="90"/>
      <c r="S191" s="1"/>
      <c r="T191" s="1"/>
      <c r="U191" s="1"/>
      <c r="V191" s="1"/>
    </row>
    <row r="192" spans="1:22" x14ac:dyDescent="0.35">
      <c r="B192" s="75"/>
      <c r="F192" s="1"/>
      <c r="G192" s="1"/>
      <c r="H192" s="1"/>
      <c r="J192" s="1"/>
      <c r="K192" s="1"/>
      <c r="M192" s="1"/>
      <c r="N192" s="1"/>
      <c r="O192" s="89"/>
      <c r="P192" s="89"/>
      <c r="Q192" s="90"/>
      <c r="S192" s="1"/>
    </row>
    <row r="193" spans="2:19" x14ac:dyDescent="0.35">
      <c r="B193" s="75"/>
      <c r="F193" s="1"/>
      <c r="G193" s="1"/>
      <c r="H193" s="1"/>
      <c r="J193" s="1"/>
      <c r="K193" s="1"/>
      <c r="M193" s="1"/>
      <c r="N193" s="1"/>
      <c r="O193" s="89"/>
      <c r="P193" s="89"/>
      <c r="Q193" s="90"/>
      <c r="S193" s="1"/>
    </row>
    <row r="194" spans="2:19" x14ac:dyDescent="0.35">
      <c r="B194" s="75"/>
      <c r="F194" s="1"/>
      <c r="G194" s="1"/>
      <c r="H194" s="1"/>
      <c r="J194" s="1"/>
      <c r="K194" s="1"/>
      <c r="M194" s="1"/>
      <c r="N194" s="1"/>
      <c r="O194" s="89"/>
      <c r="P194" s="89"/>
      <c r="Q194" s="90"/>
      <c r="S194" s="1"/>
    </row>
    <row r="195" spans="2:19" x14ac:dyDescent="0.35">
      <c r="B195" s="75"/>
      <c r="F195" s="1"/>
      <c r="G195" s="1"/>
      <c r="H195" s="1"/>
      <c r="J195" s="1"/>
      <c r="K195" s="1"/>
      <c r="M195" s="1"/>
      <c r="N195" s="1"/>
      <c r="O195" s="89"/>
      <c r="P195" s="89"/>
      <c r="Q195" s="90"/>
      <c r="S195" s="1"/>
    </row>
    <row r="196" spans="2:19" x14ac:dyDescent="0.35">
      <c r="B196" s="75"/>
      <c r="F196" s="1"/>
      <c r="G196" s="1"/>
      <c r="H196" s="1"/>
      <c r="J196" s="1"/>
      <c r="K196" s="1"/>
      <c r="M196" s="1"/>
      <c r="N196" s="1"/>
      <c r="O196" s="89"/>
      <c r="P196" s="89"/>
      <c r="Q196" s="90"/>
      <c r="S196" s="1"/>
    </row>
    <row r="197" spans="2:19" x14ac:dyDescent="0.35">
      <c r="B197" s="75"/>
      <c r="F197" s="1"/>
      <c r="G197" s="1"/>
      <c r="H197" s="1"/>
      <c r="J197" s="1"/>
      <c r="K197" s="1"/>
      <c r="M197" s="1"/>
      <c r="N197" s="1"/>
      <c r="O197" s="89"/>
      <c r="P197" s="89"/>
      <c r="Q197" s="90"/>
      <c r="S197" s="1"/>
    </row>
    <row r="198" spans="2:19" x14ac:dyDescent="0.35">
      <c r="B198" s="75"/>
      <c r="F198" s="1"/>
      <c r="G198" s="1"/>
      <c r="H198" s="1"/>
      <c r="J198" s="1"/>
      <c r="K198" s="1"/>
      <c r="M198" s="1"/>
      <c r="N198" s="1"/>
      <c r="O198" s="89"/>
      <c r="P198" s="89"/>
      <c r="Q198" s="90"/>
      <c r="S198" s="1"/>
    </row>
    <row r="199" spans="2:19" x14ac:dyDescent="0.35">
      <c r="B199" s="75"/>
      <c r="F199" s="1"/>
      <c r="G199" s="1"/>
      <c r="H199" s="1"/>
      <c r="J199" s="1"/>
      <c r="K199" s="1"/>
      <c r="M199" s="1"/>
      <c r="N199" s="1"/>
      <c r="O199" s="89"/>
      <c r="P199" s="89"/>
      <c r="Q199" s="90"/>
      <c r="S199" s="1"/>
    </row>
  </sheetData>
  <sheetProtection algorithmName="SHA-512" hashValue="VjXelfxvksF9McC4WkbP3XWyMIA23izwI2NLkOzEwrBMhCRWnk9Lq2HjN1YMbcLasxS8uBoKevDPaayvPOo6rw==" saltValue="UgTgEG/axJFaVYScMkgIFA==" spinCount="100000" sheet="1" objects="1" scenarios="1" formatCells="0" selectLockedCells="1"/>
  <mergeCells count="2">
    <mergeCell ref="M5:Q5"/>
    <mergeCell ref="C5:E5"/>
  </mergeCells>
  <conditionalFormatting sqref="M155">
    <cfRule type="cellIs" dxfId="20" priority="6" operator="greaterThan">
      <formula>$K$154</formula>
    </cfRule>
  </conditionalFormatting>
  <conditionalFormatting sqref="M156">
    <cfRule type="cellIs" dxfId="19" priority="4" operator="lessThan">
      <formula>0</formula>
    </cfRule>
    <cfRule type="cellIs" dxfId="18" priority="5" operator="greaterThan">
      <formula>2346.09</formula>
    </cfRule>
  </conditionalFormatting>
  <dataValidations count="2">
    <dataValidation type="list" allowBlank="1" showInputMessage="1" showErrorMessage="1" sqref="E8:E17 E20:E37 E40:E45 E47:E60 E62:E72 E74:E79 E81:E87 E89:E95 E97:E107 E109:E115 E118:E134 E136:E147" xr:uid="{CF6D3DAA-70B7-40FA-B1AE-CC9B49CFB8F2}">
      <formula1>$B$159:$B$169</formula1>
    </dataValidation>
    <dataValidation type="list" allowBlank="1" showInputMessage="1" showErrorMessage="1" sqref="K3:K4" xr:uid="{554BAA1D-E40C-4D69-8C05-7A07491B911E}">
      <formula1>$B$155:$B$157</formula1>
    </dataValidation>
  </dataValidations>
  <pageMargins left="0.70866141732283472" right="0.70866141732283472" top="0.74803149606299213" bottom="0.74803149606299213" header="0.31496062992125984" footer="0.31496062992125984"/>
  <pageSetup paperSize="9" scale="38" fitToHeight="0" orientation="landscape" r:id="rId1"/>
  <headerFooter differentOddEven="1">
    <oddHeader>&amp;RTulostettu &amp;D</oddHeader>
    <oddFooter>&amp;R&amp;9Lomake tuotettu Outokaita tuottamhan ry:n Vasara ja nauloja -hankkeessa</oddFooter>
  </headerFooter>
  <rowBreaks count="3" manualBreakCount="3">
    <brk id="72" max="18" man="1"/>
    <brk id="143" max="18" man="1"/>
    <brk id="204" max="18" man="1"/>
  </rowBreaks>
  <colBreaks count="1" manualBreakCount="1">
    <brk id="17" max="1048575" man="1"/>
  </col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9965C-22F9-45E6-8D88-638CDB665422}">
  <sheetPr codeName="Taul1">
    <tabColor rgb="FFFFFF00"/>
  </sheetPr>
  <dimension ref="A1:Y199"/>
  <sheetViews>
    <sheetView showGridLines="0" zoomScaleNormal="100" zoomScaleSheetLayoutView="90" workbookViewId="0">
      <selection activeCell="C13" sqref="C13"/>
    </sheetView>
  </sheetViews>
  <sheetFormatPr defaultRowHeight="14.5" x14ac:dyDescent="0.35"/>
  <cols>
    <col min="1" max="1" width="1.1796875" customWidth="1"/>
    <col min="2" max="2" width="48.54296875" customWidth="1"/>
    <col min="3" max="3" width="32.08984375" customWidth="1"/>
    <col min="4" max="4" width="9.54296875" customWidth="1"/>
    <col min="5" max="7" width="9.90625" customWidth="1"/>
    <col min="8" max="9" width="10.1796875" customWidth="1"/>
    <col min="10" max="10" width="9.36328125" customWidth="1"/>
    <col min="11" max="11" width="13.54296875" customWidth="1"/>
    <col min="12" max="12" width="2.90625" customWidth="1"/>
  </cols>
  <sheetData>
    <row r="1" spans="1:25" x14ac:dyDescent="0.35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25" ht="21" x14ac:dyDescent="0.35">
      <c r="A2" s="19"/>
      <c r="B2" s="144" t="s">
        <v>166</v>
      </c>
      <c r="C2" s="138" t="s">
        <v>184</v>
      </c>
      <c r="D2" s="337">
        <f>'Hankkeen tiedot'!D5</f>
        <v>0</v>
      </c>
      <c r="E2" s="337"/>
      <c r="F2" s="337"/>
      <c r="G2" s="168"/>
      <c r="L2" s="1"/>
    </row>
    <row r="3" spans="1:25" x14ac:dyDescent="0.35">
      <c r="A3" s="19"/>
      <c r="B3" s="102" t="s">
        <v>181</v>
      </c>
      <c r="C3" s="138" t="s">
        <v>185</v>
      </c>
      <c r="D3" s="337">
        <f>'Hankkeen tiedot'!D6</f>
        <v>0</v>
      </c>
      <c r="E3" s="337"/>
      <c r="F3" s="337"/>
      <c r="G3" s="168"/>
      <c r="L3" s="1"/>
    </row>
    <row r="4" spans="1:25" x14ac:dyDescent="0.35">
      <c r="A4" s="19"/>
      <c r="C4" s="138" t="s">
        <v>186</v>
      </c>
      <c r="D4" s="337">
        <f>'Hankkeen tiedot'!D7</f>
        <v>0</v>
      </c>
      <c r="E4" s="337"/>
      <c r="F4" s="337"/>
      <c r="G4" s="168"/>
      <c r="L4" s="1"/>
    </row>
    <row r="5" spans="1:25" x14ac:dyDescent="0.35">
      <c r="A5" s="19"/>
      <c r="C5" s="138" t="s">
        <v>187</v>
      </c>
      <c r="D5" s="337">
        <f>'Hankkeen tiedot'!D8</f>
        <v>0</v>
      </c>
      <c r="E5" s="337"/>
      <c r="F5" s="337"/>
      <c r="G5" s="337"/>
      <c r="L5" s="1"/>
    </row>
    <row r="6" spans="1:25" x14ac:dyDescent="0.35">
      <c r="A6" s="19"/>
      <c r="C6" s="138" t="s">
        <v>188</v>
      </c>
      <c r="D6" s="337">
        <f>'Hankkeen tiedot'!D9</f>
        <v>0</v>
      </c>
      <c r="E6" s="337"/>
      <c r="F6" s="337"/>
      <c r="G6" s="169"/>
      <c r="H6" s="145"/>
      <c r="I6" s="145"/>
      <c r="J6" s="145"/>
      <c r="K6" s="145"/>
      <c r="L6" s="1"/>
    </row>
    <row r="7" spans="1:25" x14ac:dyDescent="0.35">
      <c r="A7" s="19"/>
      <c r="C7" s="138" t="s">
        <v>190</v>
      </c>
      <c r="D7" s="338">
        <f>'Hankkeen tiedot'!D10</f>
        <v>0</v>
      </c>
      <c r="E7" s="337"/>
      <c r="F7" s="337"/>
      <c r="G7" s="337"/>
      <c r="H7" s="146" t="s">
        <v>31</v>
      </c>
      <c r="J7" s="147">
        <f>'Kustannusarvio|Rakennusselostus'!K3</f>
        <v>0</v>
      </c>
      <c r="L7" s="1"/>
    </row>
    <row r="8" spans="1:25" x14ac:dyDescent="0.35">
      <c r="A8" s="50"/>
      <c r="B8" s="51"/>
      <c r="D8" s="53"/>
      <c r="E8" s="53"/>
      <c r="F8" s="7"/>
      <c r="H8" s="146" t="s">
        <v>32</v>
      </c>
      <c r="J8" s="148">
        <f>'Kustannusarvio|Rakennusselostus'!K4</f>
        <v>0</v>
      </c>
      <c r="K8" s="53"/>
      <c r="L8" s="1"/>
    </row>
    <row r="9" spans="1:25" ht="7" customHeight="1" x14ac:dyDescent="0.35">
      <c r="A9" s="32"/>
      <c r="B9" s="1"/>
      <c r="C9" s="32"/>
      <c r="D9" s="32"/>
      <c r="E9" s="32"/>
      <c r="F9" s="32"/>
      <c r="G9" s="32"/>
      <c r="H9" s="32"/>
      <c r="I9" s="32"/>
      <c r="J9" s="32"/>
      <c r="K9" s="32"/>
      <c r="L9" s="1"/>
    </row>
    <row r="10" spans="1:25" ht="31" x14ac:dyDescent="0.35">
      <c r="A10" s="5"/>
      <c r="B10" s="1"/>
      <c r="C10" s="335" t="s">
        <v>30</v>
      </c>
      <c r="D10" s="336"/>
      <c r="E10" s="336"/>
      <c r="F10" s="58"/>
      <c r="G10" s="59"/>
      <c r="H10" s="59"/>
      <c r="I10" s="58"/>
      <c r="J10" s="59"/>
      <c r="K10" s="149"/>
      <c r="L10" s="1"/>
    </row>
    <row r="11" spans="1:25" ht="39" x14ac:dyDescent="0.35">
      <c r="A11" s="60"/>
      <c r="B11" s="61" t="s">
        <v>52</v>
      </c>
      <c r="C11" s="62" t="s">
        <v>63</v>
      </c>
      <c r="D11" s="63" t="s">
        <v>0</v>
      </c>
      <c r="E11" s="63" t="s">
        <v>50</v>
      </c>
      <c r="F11" s="63" t="s">
        <v>1</v>
      </c>
      <c r="G11" s="64" t="s">
        <v>163</v>
      </c>
      <c r="H11" s="63" t="s">
        <v>161</v>
      </c>
      <c r="I11" s="63" t="s">
        <v>162</v>
      </c>
      <c r="J11" s="63" t="s">
        <v>53</v>
      </c>
      <c r="K11" s="64" t="s">
        <v>164</v>
      </c>
      <c r="L11" s="1"/>
    </row>
    <row r="12" spans="1:25" x14ac:dyDescent="0.35">
      <c r="A12" s="29" t="s">
        <v>146</v>
      </c>
      <c r="B12" s="70"/>
      <c r="C12" s="71"/>
      <c r="D12" s="71"/>
      <c r="E12" s="71"/>
      <c r="F12" s="71"/>
      <c r="G12" s="72"/>
      <c r="H12" s="71"/>
      <c r="I12" s="71"/>
      <c r="J12" s="71"/>
      <c r="K12" s="72"/>
      <c r="L12" s="1"/>
    </row>
    <row r="13" spans="1:25" x14ac:dyDescent="0.35">
      <c r="A13" s="19"/>
      <c r="B13" s="204" t="s">
        <v>143</v>
      </c>
      <c r="C13" s="242">
        <f>'Kustannusarvio|Rakennusselostus'!C8</f>
        <v>0</v>
      </c>
      <c r="D13" s="239">
        <f>'Kustannusarvio|Rakennusselostus'!D8</f>
        <v>0</v>
      </c>
      <c r="E13" s="239">
        <f>'Kustannusarvio|Rakennusselostus'!E8</f>
        <v>0</v>
      </c>
      <c r="F13" s="239">
        <f>'Kustannusarvio|Rakennusselostus'!F8</f>
        <v>0</v>
      </c>
      <c r="G13" s="244">
        <f t="shared" ref="G13:G76" si="0">F13*D13</f>
        <v>0</v>
      </c>
      <c r="H13" s="239">
        <f>'Kustannusarvio|Rakennusselostus'!H8</f>
        <v>0</v>
      </c>
      <c r="I13" s="239">
        <f>'Kustannusarvio|Rakennusselostus'!I8</f>
        <v>0</v>
      </c>
      <c r="J13" s="239">
        <f>'Kustannusarvio|Rakennusselostus'!J8</f>
        <v>0</v>
      </c>
      <c r="K13" s="244">
        <f t="shared" ref="K13:K76" si="1">G13+H13+I13*J13</f>
        <v>0</v>
      </c>
      <c r="L13" s="1"/>
    </row>
    <row r="14" spans="1:25" x14ac:dyDescent="0.35">
      <c r="A14" s="19"/>
      <c r="B14" s="208" t="s">
        <v>144</v>
      </c>
      <c r="C14" s="242">
        <f>'Kustannusarvio|Rakennusselostus'!C9</f>
        <v>0</v>
      </c>
      <c r="D14" s="240">
        <f>'Kustannusarvio|Rakennusselostus'!D9</f>
        <v>0</v>
      </c>
      <c r="E14" s="240">
        <f>'Kustannusarvio|Rakennusselostus'!E9</f>
        <v>0</v>
      </c>
      <c r="F14" s="240">
        <f>'Kustannusarvio|Rakennusselostus'!F9</f>
        <v>0</v>
      </c>
      <c r="G14" s="244">
        <f t="shared" si="0"/>
        <v>0</v>
      </c>
      <c r="H14" s="240">
        <f>'Kustannusarvio|Rakennusselostus'!H9</f>
        <v>0</v>
      </c>
      <c r="I14" s="240">
        <f>'Kustannusarvio|Rakennusselostus'!I9</f>
        <v>0</v>
      </c>
      <c r="J14" s="240">
        <f>'Kustannusarvio|Rakennusselostus'!J9</f>
        <v>0</v>
      </c>
      <c r="K14" s="244">
        <f t="shared" si="1"/>
        <v>0</v>
      </c>
      <c r="L14" s="1"/>
    </row>
    <row r="15" spans="1:25" x14ac:dyDescent="0.35">
      <c r="A15" s="19"/>
      <c r="B15" s="208" t="s">
        <v>145</v>
      </c>
      <c r="C15" s="242">
        <f>'Kustannusarvio|Rakennusselostus'!C10</f>
        <v>0</v>
      </c>
      <c r="D15" s="240">
        <f>'Kustannusarvio|Rakennusselostus'!D10</f>
        <v>0</v>
      </c>
      <c r="E15" s="240">
        <f>'Kustannusarvio|Rakennusselostus'!E10</f>
        <v>0</v>
      </c>
      <c r="F15" s="240">
        <f>'Kustannusarvio|Rakennusselostus'!F10</f>
        <v>0</v>
      </c>
      <c r="G15" s="244">
        <f t="shared" si="0"/>
        <v>0</v>
      </c>
      <c r="H15" s="240">
        <f>'Kustannusarvio|Rakennusselostus'!H10</f>
        <v>0</v>
      </c>
      <c r="I15" s="240">
        <f>'Kustannusarvio|Rakennusselostus'!I10</f>
        <v>0</v>
      </c>
      <c r="J15" s="240">
        <f>'Kustannusarvio|Rakennusselostus'!J10</f>
        <v>0</v>
      </c>
      <c r="K15" s="244">
        <f t="shared" si="1"/>
        <v>0</v>
      </c>
      <c r="L15" s="1"/>
    </row>
    <row r="16" spans="1:25" x14ac:dyDescent="0.35">
      <c r="A16" s="19"/>
      <c r="B16" s="208" t="s">
        <v>148</v>
      </c>
      <c r="C16" s="242">
        <f>'Kustannusarvio|Rakennusselostus'!C11</f>
        <v>0</v>
      </c>
      <c r="D16" s="240">
        <f>'Kustannusarvio|Rakennusselostus'!D11</f>
        <v>0</v>
      </c>
      <c r="E16" s="240">
        <f>'Kustannusarvio|Rakennusselostus'!E11</f>
        <v>0</v>
      </c>
      <c r="F16" s="240">
        <f>'Kustannusarvio|Rakennusselostus'!F11</f>
        <v>0</v>
      </c>
      <c r="G16" s="244">
        <f t="shared" si="0"/>
        <v>0</v>
      </c>
      <c r="H16" s="240">
        <f>'Kustannusarvio|Rakennusselostus'!H11</f>
        <v>0</v>
      </c>
      <c r="I16" s="240">
        <f>'Kustannusarvio|Rakennusselostus'!I11</f>
        <v>0</v>
      </c>
      <c r="J16" s="240">
        <f>'Kustannusarvio|Rakennusselostus'!J11</f>
        <v>0</v>
      </c>
      <c r="K16" s="244">
        <f t="shared" si="1"/>
        <v>0</v>
      </c>
      <c r="L16" s="1"/>
      <c r="R16" s="150"/>
      <c r="S16" s="150"/>
      <c r="W16" s="21"/>
      <c r="X16" s="21"/>
      <c r="Y16" s="21"/>
    </row>
    <row r="17" spans="1:25" x14ac:dyDescent="0.35">
      <c r="A17" s="19"/>
      <c r="B17" s="212" t="s">
        <v>11</v>
      </c>
      <c r="C17" s="242">
        <f>'Kustannusarvio|Rakennusselostus'!C12</f>
        <v>0</v>
      </c>
      <c r="D17" s="240">
        <f>'Kustannusarvio|Rakennusselostus'!D12</f>
        <v>0</v>
      </c>
      <c r="E17" s="240">
        <f>'Kustannusarvio|Rakennusselostus'!E12</f>
        <v>0</v>
      </c>
      <c r="F17" s="240">
        <f>'Kustannusarvio|Rakennusselostus'!F12</f>
        <v>0</v>
      </c>
      <c r="G17" s="244">
        <f t="shared" si="0"/>
        <v>0</v>
      </c>
      <c r="H17" s="240">
        <f>'Kustannusarvio|Rakennusselostus'!H12</f>
        <v>0</v>
      </c>
      <c r="I17" s="240">
        <f>'Kustannusarvio|Rakennusselostus'!I12</f>
        <v>0</v>
      </c>
      <c r="J17" s="240">
        <f>'Kustannusarvio|Rakennusselostus'!J12</f>
        <v>0</v>
      </c>
      <c r="K17" s="244">
        <f t="shared" si="1"/>
        <v>0</v>
      </c>
      <c r="L17" s="1"/>
      <c r="R17" s="150"/>
      <c r="S17" s="150"/>
      <c r="W17" s="21"/>
      <c r="X17" s="21"/>
      <c r="Y17" s="21"/>
    </row>
    <row r="18" spans="1:25" x14ac:dyDescent="0.35">
      <c r="A18" s="19"/>
      <c r="B18" s="212" t="s">
        <v>12</v>
      </c>
      <c r="C18" s="242">
        <f>'Kustannusarvio|Rakennusselostus'!C13</f>
        <v>0</v>
      </c>
      <c r="D18" s="240">
        <f>'Kustannusarvio|Rakennusselostus'!D13</f>
        <v>0</v>
      </c>
      <c r="E18" s="240">
        <f>'Kustannusarvio|Rakennusselostus'!E13</f>
        <v>0</v>
      </c>
      <c r="F18" s="240">
        <f>'Kustannusarvio|Rakennusselostus'!F13</f>
        <v>0</v>
      </c>
      <c r="G18" s="244">
        <f t="shared" si="0"/>
        <v>0</v>
      </c>
      <c r="H18" s="240">
        <f>'Kustannusarvio|Rakennusselostus'!H13</f>
        <v>0</v>
      </c>
      <c r="I18" s="240">
        <f>'Kustannusarvio|Rakennusselostus'!I13</f>
        <v>0</v>
      </c>
      <c r="J18" s="240">
        <f>'Kustannusarvio|Rakennusselostus'!J13</f>
        <v>0</v>
      </c>
      <c r="K18" s="244">
        <f t="shared" si="1"/>
        <v>0</v>
      </c>
      <c r="L18" s="1"/>
      <c r="R18" s="150"/>
      <c r="S18" s="150"/>
      <c r="X18" s="21"/>
      <c r="Y18" s="21"/>
    </row>
    <row r="19" spans="1:25" s="33" customFormat="1" x14ac:dyDescent="0.35">
      <c r="A19" s="32"/>
      <c r="B19" s="241" t="s">
        <v>13</v>
      </c>
      <c r="C19" s="242">
        <f>'Kustannusarvio|Rakennusselostus'!C14</f>
        <v>0</v>
      </c>
      <c r="D19" s="243">
        <f>'Kustannusarvio|Rakennusselostus'!D14</f>
        <v>0</v>
      </c>
      <c r="E19" s="243">
        <f>'Kustannusarvio|Rakennusselostus'!E14</f>
        <v>0</v>
      </c>
      <c r="F19" s="243">
        <f>'Kustannusarvio|Rakennusselostus'!F14</f>
        <v>0</v>
      </c>
      <c r="G19" s="244">
        <f t="shared" si="0"/>
        <v>0</v>
      </c>
      <c r="H19" s="243">
        <f>'Kustannusarvio|Rakennusselostus'!H14</f>
        <v>0</v>
      </c>
      <c r="I19" s="243">
        <f>'Kustannusarvio|Rakennusselostus'!I14</f>
        <v>0</v>
      </c>
      <c r="J19" s="243">
        <f>'Kustannusarvio|Rakennusselostus'!J14</f>
        <v>0</v>
      </c>
      <c r="K19" s="244">
        <f t="shared" si="1"/>
        <v>0</v>
      </c>
      <c r="L19" s="1"/>
    </row>
    <row r="20" spans="1:25" x14ac:dyDescent="0.35">
      <c r="A20" s="19"/>
      <c r="B20" s="212" t="s">
        <v>202</v>
      </c>
      <c r="C20" s="242">
        <f>'Kustannusarvio|Rakennusselostus'!C15</f>
        <v>0</v>
      </c>
      <c r="D20" s="240">
        <f>'Kustannusarvio|Rakennusselostus'!D15</f>
        <v>0</v>
      </c>
      <c r="E20" s="240">
        <f>'Kustannusarvio|Rakennusselostus'!E15</f>
        <v>0</v>
      </c>
      <c r="F20" s="240">
        <f>'Kustannusarvio|Rakennusselostus'!F15</f>
        <v>0</v>
      </c>
      <c r="G20" s="244">
        <f t="shared" si="0"/>
        <v>0</v>
      </c>
      <c r="H20" s="240">
        <f>'Kustannusarvio|Rakennusselostus'!H15</f>
        <v>0</v>
      </c>
      <c r="I20" s="240">
        <f>'Kustannusarvio|Rakennusselostus'!I15</f>
        <v>0</v>
      </c>
      <c r="J20" s="240">
        <f>'Kustannusarvio|Rakennusselostus'!J15</f>
        <v>0</v>
      </c>
      <c r="K20" s="244">
        <f t="shared" si="1"/>
        <v>0</v>
      </c>
      <c r="L20" s="1"/>
    </row>
    <row r="21" spans="1:25" x14ac:dyDescent="0.35">
      <c r="A21" s="19"/>
      <c r="B21" s="245" t="str">
        <f>'Kustannusarvio|Rakennusselostus'!B16</f>
        <v>Muu maksu</v>
      </c>
      <c r="C21" s="242">
        <f>'Kustannusarvio|Rakennusselostus'!C16</f>
        <v>0</v>
      </c>
      <c r="D21" s="240">
        <f>'Kustannusarvio|Rakennusselostus'!D16</f>
        <v>0</v>
      </c>
      <c r="E21" s="240">
        <f>'Kustannusarvio|Rakennusselostus'!E16</f>
        <v>0</v>
      </c>
      <c r="F21" s="240">
        <f>'Kustannusarvio|Rakennusselostus'!F16</f>
        <v>0</v>
      </c>
      <c r="G21" s="244">
        <f t="shared" si="0"/>
        <v>0</v>
      </c>
      <c r="H21" s="240">
        <f>'Kustannusarvio|Rakennusselostus'!H16</f>
        <v>0</v>
      </c>
      <c r="I21" s="240">
        <f>'Kustannusarvio|Rakennusselostus'!I16</f>
        <v>0</v>
      </c>
      <c r="J21" s="240">
        <f>'Kustannusarvio|Rakennusselostus'!J16</f>
        <v>0</v>
      </c>
      <c r="K21" s="244">
        <f t="shared" si="1"/>
        <v>0</v>
      </c>
      <c r="L21" s="1"/>
    </row>
    <row r="22" spans="1:25" x14ac:dyDescent="0.35">
      <c r="A22" s="19"/>
      <c r="B22" s="245" t="str">
        <f>'Kustannusarvio|Rakennusselostus'!B17</f>
        <v>Muu maksu</v>
      </c>
      <c r="C22" s="242">
        <f>'Kustannusarvio|Rakennusselostus'!C17</f>
        <v>0</v>
      </c>
      <c r="D22" s="250">
        <f>'Kustannusarvio|Rakennusselostus'!D17</f>
        <v>0</v>
      </c>
      <c r="E22" s="250">
        <f>'Kustannusarvio|Rakennusselostus'!E17</f>
        <v>0</v>
      </c>
      <c r="F22" s="250">
        <f>'Kustannusarvio|Rakennusselostus'!F17</f>
        <v>0</v>
      </c>
      <c r="G22" s="305">
        <f t="shared" si="0"/>
        <v>0</v>
      </c>
      <c r="H22" s="250">
        <f>'Kustannusarvio|Rakennusselostus'!H17</f>
        <v>0</v>
      </c>
      <c r="I22" s="250">
        <f>'Kustannusarvio|Rakennusselostus'!I17</f>
        <v>0</v>
      </c>
      <c r="J22" s="250">
        <f>'Kustannusarvio|Rakennusselostus'!J17</f>
        <v>0</v>
      </c>
      <c r="K22" s="305">
        <f t="shared" si="1"/>
        <v>0</v>
      </c>
      <c r="L22" s="1"/>
    </row>
    <row r="23" spans="1:25" x14ac:dyDescent="0.35">
      <c r="A23" s="152" t="s">
        <v>68</v>
      </c>
      <c r="B23" s="153"/>
      <c r="C23" s="307"/>
      <c r="D23" s="71"/>
      <c r="E23" s="71"/>
      <c r="F23" s="71"/>
      <c r="G23" s="308"/>
      <c r="H23" s="71"/>
      <c r="I23" s="71"/>
      <c r="J23" s="71"/>
      <c r="K23" s="308"/>
      <c r="L23" s="1"/>
    </row>
    <row r="24" spans="1:25" x14ac:dyDescent="0.35">
      <c r="A24" s="45" t="s">
        <v>102</v>
      </c>
      <c r="B24" s="48"/>
      <c r="C24" s="309"/>
      <c r="D24" s="154"/>
      <c r="E24" s="154"/>
      <c r="F24" s="154"/>
      <c r="G24" s="310"/>
      <c r="H24" s="154"/>
      <c r="I24" s="154"/>
      <c r="J24" s="154"/>
      <c r="K24" s="310"/>
      <c r="L24" s="1"/>
    </row>
    <row r="25" spans="1:25" x14ac:dyDescent="0.35">
      <c r="A25" s="19"/>
      <c r="B25" s="204" t="s">
        <v>70</v>
      </c>
      <c r="C25" s="242">
        <f>'Kustannusarvio|Rakennusselostus'!C20</f>
        <v>0</v>
      </c>
      <c r="D25" s="252">
        <f>'Kustannusarvio|Rakennusselostus'!D20</f>
        <v>0</v>
      </c>
      <c r="E25" s="252">
        <f>'Kustannusarvio|Rakennusselostus'!E20</f>
        <v>0</v>
      </c>
      <c r="F25" s="252">
        <f>'Kustannusarvio|Rakennusselostus'!F20</f>
        <v>0</v>
      </c>
      <c r="G25" s="306">
        <f t="shared" si="0"/>
        <v>0</v>
      </c>
      <c r="H25" s="252">
        <f>'Kustannusarvio|Rakennusselostus'!H20</f>
        <v>0</v>
      </c>
      <c r="I25" s="252">
        <f>'Kustannusarvio|Rakennusselostus'!I20</f>
        <v>0</v>
      </c>
      <c r="J25" s="252">
        <f>'Kustannusarvio|Rakennusselostus'!J20</f>
        <v>0</v>
      </c>
      <c r="K25" s="306">
        <f t="shared" si="1"/>
        <v>0</v>
      </c>
      <c r="L25" s="1"/>
    </row>
    <row r="26" spans="1:25" x14ac:dyDescent="0.35">
      <c r="A26" s="19"/>
      <c r="B26" s="208" t="s">
        <v>69</v>
      </c>
      <c r="C26" s="242">
        <f>'Kustannusarvio|Rakennusselostus'!C21</f>
        <v>0</v>
      </c>
      <c r="D26" s="240">
        <f>'Kustannusarvio|Rakennusselostus'!D21</f>
        <v>0</v>
      </c>
      <c r="E26" s="240">
        <f>'Kustannusarvio|Rakennusselostus'!E21</f>
        <v>0</v>
      </c>
      <c r="F26" s="240">
        <f>'Kustannusarvio|Rakennusselostus'!F21</f>
        <v>0</v>
      </c>
      <c r="G26" s="244">
        <f t="shared" si="0"/>
        <v>0</v>
      </c>
      <c r="H26" s="240">
        <f>'Kustannusarvio|Rakennusselostus'!H21</f>
        <v>0</v>
      </c>
      <c r="I26" s="240">
        <f>'Kustannusarvio|Rakennusselostus'!I21</f>
        <v>0</v>
      </c>
      <c r="J26" s="240">
        <f>'Kustannusarvio|Rakennusselostus'!J21</f>
        <v>0</v>
      </c>
      <c r="K26" s="244">
        <f t="shared" si="1"/>
        <v>0</v>
      </c>
      <c r="L26" s="1"/>
    </row>
    <row r="27" spans="1:25" x14ac:dyDescent="0.35">
      <c r="A27" s="19"/>
      <c r="B27" s="208" t="s">
        <v>39</v>
      </c>
      <c r="C27" s="242">
        <f>'Kustannusarvio|Rakennusselostus'!C22</f>
        <v>0</v>
      </c>
      <c r="D27" s="240">
        <f>'Kustannusarvio|Rakennusselostus'!D22</f>
        <v>0</v>
      </c>
      <c r="E27" s="240">
        <f>'Kustannusarvio|Rakennusselostus'!E22</f>
        <v>0</v>
      </c>
      <c r="F27" s="240">
        <f>'Kustannusarvio|Rakennusselostus'!F22</f>
        <v>0</v>
      </c>
      <c r="G27" s="244">
        <f t="shared" si="0"/>
        <v>0</v>
      </c>
      <c r="H27" s="240">
        <f>'Kustannusarvio|Rakennusselostus'!H22</f>
        <v>0</v>
      </c>
      <c r="I27" s="240">
        <f>'Kustannusarvio|Rakennusselostus'!I22</f>
        <v>0</v>
      </c>
      <c r="J27" s="240">
        <f>'Kustannusarvio|Rakennusselostus'!J22</f>
        <v>0</v>
      </c>
      <c r="K27" s="244">
        <f t="shared" si="1"/>
        <v>0</v>
      </c>
      <c r="L27" s="1"/>
    </row>
    <row r="28" spans="1:25" x14ac:dyDescent="0.35">
      <c r="A28" s="19"/>
      <c r="B28" s="208" t="s">
        <v>40</v>
      </c>
      <c r="C28" s="242">
        <f>'Kustannusarvio|Rakennusselostus'!C23</f>
        <v>0</v>
      </c>
      <c r="D28" s="240">
        <f>'Kustannusarvio|Rakennusselostus'!D23</f>
        <v>0</v>
      </c>
      <c r="E28" s="240">
        <f>'Kustannusarvio|Rakennusselostus'!E23</f>
        <v>0</v>
      </c>
      <c r="F28" s="240">
        <f>'Kustannusarvio|Rakennusselostus'!F23</f>
        <v>0</v>
      </c>
      <c r="G28" s="244">
        <f t="shared" si="0"/>
        <v>0</v>
      </c>
      <c r="H28" s="240">
        <f>'Kustannusarvio|Rakennusselostus'!H23</f>
        <v>0</v>
      </c>
      <c r="I28" s="240">
        <f>'Kustannusarvio|Rakennusselostus'!I23</f>
        <v>0</v>
      </c>
      <c r="J28" s="240">
        <f>'Kustannusarvio|Rakennusselostus'!J23</f>
        <v>0</v>
      </c>
      <c r="K28" s="244">
        <f t="shared" si="1"/>
        <v>0</v>
      </c>
      <c r="L28" s="1"/>
    </row>
    <row r="29" spans="1:25" x14ac:dyDescent="0.35">
      <c r="A29" s="19"/>
      <c r="B29" s="212" t="s">
        <v>36</v>
      </c>
      <c r="C29" s="242">
        <f>'Kustannusarvio|Rakennusselostus'!C24</f>
        <v>0</v>
      </c>
      <c r="D29" s="240">
        <f>'Kustannusarvio|Rakennusselostus'!D24</f>
        <v>0</v>
      </c>
      <c r="E29" s="240">
        <f>'Kustannusarvio|Rakennusselostus'!E24</f>
        <v>0</v>
      </c>
      <c r="F29" s="240">
        <f>'Kustannusarvio|Rakennusselostus'!F24</f>
        <v>0</v>
      </c>
      <c r="G29" s="244">
        <f t="shared" si="0"/>
        <v>0</v>
      </c>
      <c r="H29" s="240">
        <f>'Kustannusarvio|Rakennusselostus'!H24</f>
        <v>0</v>
      </c>
      <c r="I29" s="240">
        <f>'Kustannusarvio|Rakennusselostus'!I24</f>
        <v>0</v>
      </c>
      <c r="J29" s="240">
        <f>'Kustannusarvio|Rakennusselostus'!J24</f>
        <v>0</v>
      </c>
      <c r="K29" s="244">
        <f t="shared" si="1"/>
        <v>0</v>
      </c>
      <c r="L29" s="1"/>
    </row>
    <row r="30" spans="1:25" x14ac:dyDescent="0.35">
      <c r="A30" s="19"/>
      <c r="B30" s="212" t="s">
        <v>14</v>
      </c>
      <c r="C30" s="242">
        <f>'Kustannusarvio|Rakennusselostus'!C25</f>
        <v>0</v>
      </c>
      <c r="D30" s="240">
        <f>'Kustannusarvio|Rakennusselostus'!D25</f>
        <v>0</v>
      </c>
      <c r="E30" s="240">
        <f>'Kustannusarvio|Rakennusselostus'!E25</f>
        <v>0</v>
      </c>
      <c r="F30" s="240">
        <f>'Kustannusarvio|Rakennusselostus'!F25</f>
        <v>0</v>
      </c>
      <c r="G30" s="244">
        <f t="shared" si="0"/>
        <v>0</v>
      </c>
      <c r="H30" s="240">
        <f>'Kustannusarvio|Rakennusselostus'!H25</f>
        <v>0</v>
      </c>
      <c r="I30" s="240">
        <f>'Kustannusarvio|Rakennusselostus'!I25</f>
        <v>0</v>
      </c>
      <c r="J30" s="240">
        <f>'Kustannusarvio|Rakennusselostus'!J25</f>
        <v>0</v>
      </c>
      <c r="K30" s="244">
        <f t="shared" si="1"/>
        <v>0</v>
      </c>
      <c r="L30" s="1"/>
    </row>
    <row r="31" spans="1:25" x14ac:dyDescent="0.35">
      <c r="A31" s="19"/>
      <c r="B31" s="212" t="s">
        <v>15</v>
      </c>
      <c r="C31" s="242">
        <f>'Kustannusarvio|Rakennusselostus'!C26</f>
        <v>0</v>
      </c>
      <c r="D31" s="240">
        <f>'Kustannusarvio|Rakennusselostus'!D26</f>
        <v>0</v>
      </c>
      <c r="E31" s="240">
        <f>'Kustannusarvio|Rakennusselostus'!E26</f>
        <v>0</v>
      </c>
      <c r="F31" s="240">
        <f>'Kustannusarvio|Rakennusselostus'!F26</f>
        <v>0</v>
      </c>
      <c r="G31" s="244">
        <f t="shared" si="0"/>
        <v>0</v>
      </c>
      <c r="H31" s="240">
        <f>'Kustannusarvio|Rakennusselostus'!H26</f>
        <v>0</v>
      </c>
      <c r="I31" s="240">
        <f>'Kustannusarvio|Rakennusselostus'!I26</f>
        <v>0</v>
      </c>
      <c r="J31" s="240">
        <f>'Kustannusarvio|Rakennusselostus'!J26</f>
        <v>0</v>
      </c>
      <c r="K31" s="244">
        <f t="shared" si="1"/>
        <v>0</v>
      </c>
      <c r="L31" s="1"/>
    </row>
    <row r="32" spans="1:25" x14ac:dyDescent="0.35">
      <c r="A32" s="19"/>
      <c r="B32" s="218" t="s">
        <v>74</v>
      </c>
      <c r="C32" s="242">
        <f>'Kustannusarvio|Rakennusselostus'!C27</f>
        <v>0</v>
      </c>
      <c r="D32" s="240">
        <f>'Kustannusarvio|Rakennusselostus'!D27</f>
        <v>0</v>
      </c>
      <c r="E32" s="240">
        <f>'Kustannusarvio|Rakennusselostus'!E27</f>
        <v>0</v>
      </c>
      <c r="F32" s="240">
        <f>'Kustannusarvio|Rakennusselostus'!F27</f>
        <v>0</v>
      </c>
      <c r="G32" s="244">
        <f t="shared" si="0"/>
        <v>0</v>
      </c>
      <c r="H32" s="240">
        <f>'Kustannusarvio|Rakennusselostus'!H27</f>
        <v>0</v>
      </c>
      <c r="I32" s="240">
        <f>'Kustannusarvio|Rakennusselostus'!I27</f>
        <v>0</v>
      </c>
      <c r="J32" s="240">
        <f>'Kustannusarvio|Rakennusselostus'!J27</f>
        <v>0</v>
      </c>
      <c r="K32" s="244">
        <f t="shared" si="1"/>
        <v>0</v>
      </c>
      <c r="L32" s="1"/>
    </row>
    <row r="33" spans="1:12" x14ac:dyDescent="0.35">
      <c r="A33" s="19"/>
      <c r="B33" s="208" t="s">
        <v>71</v>
      </c>
      <c r="C33" s="242">
        <f>'Kustannusarvio|Rakennusselostus'!C28</f>
        <v>0</v>
      </c>
      <c r="D33" s="240">
        <f>'Kustannusarvio|Rakennusselostus'!D28</f>
        <v>0</v>
      </c>
      <c r="E33" s="240">
        <f>'Kustannusarvio|Rakennusselostus'!E28</f>
        <v>0</v>
      </c>
      <c r="F33" s="240">
        <f>'Kustannusarvio|Rakennusselostus'!F28</f>
        <v>0</v>
      </c>
      <c r="G33" s="244">
        <f t="shared" si="0"/>
        <v>0</v>
      </c>
      <c r="H33" s="240">
        <f>'Kustannusarvio|Rakennusselostus'!H28</f>
        <v>0</v>
      </c>
      <c r="I33" s="240">
        <f>'Kustannusarvio|Rakennusselostus'!I28</f>
        <v>0</v>
      </c>
      <c r="J33" s="240">
        <f>'Kustannusarvio|Rakennusselostus'!J28</f>
        <v>0</v>
      </c>
      <c r="K33" s="244">
        <f t="shared" si="1"/>
        <v>0</v>
      </c>
      <c r="L33" s="1"/>
    </row>
    <row r="34" spans="1:12" x14ac:dyDescent="0.35">
      <c r="A34" s="19"/>
      <c r="B34" s="208" t="s">
        <v>72</v>
      </c>
      <c r="C34" s="242">
        <f>'Kustannusarvio|Rakennusselostus'!C29</f>
        <v>0</v>
      </c>
      <c r="D34" s="240">
        <f>'Kustannusarvio|Rakennusselostus'!D29</f>
        <v>0</v>
      </c>
      <c r="E34" s="240">
        <f>'Kustannusarvio|Rakennusselostus'!E29</f>
        <v>0</v>
      </c>
      <c r="F34" s="240">
        <f>'Kustannusarvio|Rakennusselostus'!F29</f>
        <v>0</v>
      </c>
      <c r="G34" s="244">
        <f t="shared" si="0"/>
        <v>0</v>
      </c>
      <c r="H34" s="240">
        <f>'Kustannusarvio|Rakennusselostus'!H29</f>
        <v>0</v>
      </c>
      <c r="I34" s="240">
        <f>'Kustannusarvio|Rakennusselostus'!I29</f>
        <v>0</v>
      </c>
      <c r="J34" s="240">
        <f>'Kustannusarvio|Rakennusselostus'!J29</f>
        <v>0</v>
      </c>
      <c r="K34" s="244">
        <f t="shared" si="1"/>
        <v>0</v>
      </c>
      <c r="L34" s="1"/>
    </row>
    <row r="35" spans="1:12" x14ac:dyDescent="0.35">
      <c r="A35" s="19"/>
      <c r="B35" s="208" t="s">
        <v>73</v>
      </c>
      <c r="C35" s="242">
        <f>'Kustannusarvio|Rakennusselostus'!C30</f>
        <v>0</v>
      </c>
      <c r="D35" s="240">
        <f>'Kustannusarvio|Rakennusselostus'!D30</f>
        <v>0</v>
      </c>
      <c r="E35" s="240">
        <f>'Kustannusarvio|Rakennusselostus'!E30</f>
        <v>0</v>
      </c>
      <c r="F35" s="240">
        <f>'Kustannusarvio|Rakennusselostus'!F30</f>
        <v>0</v>
      </c>
      <c r="G35" s="244">
        <f t="shared" si="0"/>
        <v>0</v>
      </c>
      <c r="H35" s="240">
        <f>'Kustannusarvio|Rakennusselostus'!H30</f>
        <v>0</v>
      </c>
      <c r="I35" s="240">
        <f>'Kustannusarvio|Rakennusselostus'!I30</f>
        <v>0</v>
      </c>
      <c r="J35" s="240">
        <f>'Kustannusarvio|Rakennusselostus'!J30</f>
        <v>0</v>
      </c>
      <c r="K35" s="244">
        <f t="shared" si="1"/>
        <v>0</v>
      </c>
      <c r="L35" s="1"/>
    </row>
    <row r="36" spans="1:12" x14ac:dyDescent="0.35">
      <c r="A36" s="19"/>
      <c r="B36" s="208" t="s">
        <v>75</v>
      </c>
      <c r="C36" s="242">
        <f>'Kustannusarvio|Rakennusselostus'!C31</f>
        <v>0</v>
      </c>
      <c r="D36" s="240">
        <f>'Kustannusarvio|Rakennusselostus'!D31</f>
        <v>0</v>
      </c>
      <c r="E36" s="240">
        <f>'Kustannusarvio|Rakennusselostus'!E31</f>
        <v>0</v>
      </c>
      <c r="F36" s="240">
        <f>'Kustannusarvio|Rakennusselostus'!F31</f>
        <v>0</v>
      </c>
      <c r="G36" s="244">
        <f t="shared" si="0"/>
        <v>0</v>
      </c>
      <c r="H36" s="240">
        <f>'Kustannusarvio|Rakennusselostus'!H31</f>
        <v>0</v>
      </c>
      <c r="I36" s="240">
        <f>'Kustannusarvio|Rakennusselostus'!I31</f>
        <v>0</v>
      </c>
      <c r="J36" s="240">
        <f>'Kustannusarvio|Rakennusselostus'!J31</f>
        <v>0</v>
      </c>
      <c r="K36" s="244">
        <f t="shared" si="1"/>
        <v>0</v>
      </c>
      <c r="L36" s="1"/>
    </row>
    <row r="37" spans="1:12" x14ac:dyDescent="0.35">
      <c r="A37" s="19"/>
      <c r="B37" s="208" t="s">
        <v>76</v>
      </c>
      <c r="C37" s="242">
        <f>'Kustannusarvio|Rakennusselostus'!C32</f>
        <v>0</v>
      </c>
      <c r="D37" s="240">
        <f>'Kustannusarvio|Rakennusselostus'!D32</f>
        <v>0</v>
      </c>
      <c r="E37" s="240">
        <f>'Kustannusarvio|Rakennusselostus'!E32</f>
        <v>0</v>
      </c>
      <c r="F37" s="240">
        <f>'Kustannusarvio|Rakennusselostus'!F32</f>
        <v>0</v>
      </c>
      <c r="G37" s="244">
        <f t="shared" si="0"/>
        <v>0</v>
      </c>
      <c r="H37" s="240">
        <f>'Kustannusarvio|Rakennusselostus'!H32</f>
        <v>0</v>
      </c>
      <c r="I37" s="240">
        <f>'Kustannusarvio|Rakennusselostus'!I32</f>
        <v>0</v>
      </c>
      <c r="J37" s="240">
        <f>'Kustannusarvio|Rakennusselostus'!J32</f>
        <v>0</v>
      </c>
      <c r="K37" s="244">
        <f t="shared" si="1"/>
        <v>0</v>
      </c>
      <c r="L37" s="1"/>
    </row>
    <row r="38" spans="1:12" x14ac:dyDescent="0.35">
      <c r="A38" s="19"/>
      <c r="B38" s="212" t="s">
        <v>77</v>
      </c>
      <c r="C38" s="242">
        <f>'Kustannusarvio|Rakennusselostus'!C33</f>
        <v>0</v>
      </c>
      <c r="D38" s="240">
        <f>'Kustannusarvio|Rakennusselostus'!D33</f>
        <v>0</v>
      </c>
      <c r="E38" s="240">
        <f>'Kustannusarvio|Rakennusselostus'!E33</f>
        <v>0</v>
      </c>
      <c r="F38" s="240">
        <f>'Kustannusarvio|Rakennusselostus'!F33</f>
        <v>0</v>
      </c>
      <c r="G38" s="244">
        <f t="shared" si="0"/>
        <v>0</v>
      </c>
      <c r="H38" s="240">
        <f>'Kustannusarvio|Rakennusselostus'!H33</f>
        <v>0</v>
      </c>
      <c r="I38" s="240">
        <f>'Kustannusarvio|Rakennusselostus'!I33</f>
        <v>0</v>
      </c>
      <c r="J38" s="240">
        <f>'Kustannusarvio|Rakennusselostus'!J33</f>
        <v>0</v>
      </c>
      <c r="K38" s="244">
        <f t="shared" si="1"/>
        <v>0</v>
      </c>
      <c r="L38" s="1"/>
    </row>
    <row r="39" spans="1:12" x14ac:dyDescent="0.35">
      <c r="A39" s="19"/>
      <c r="B39" s="212" t="s">
        <v>137</v>
      </c>
      <c r="C39" s="242">
        <f>'Kustannusarvio|Rakennusselostus'!C34</f>
        <v>0</v>
      </c>
      <c r="D39" s="240">
        <f>'Kustannusarvio|Rakennusselostus'!D34</f>
        <v>0</v>
      </c>
      <c r="E39" s="240">
        <f>'Kustannusarvio|Rakennusselostus'!E34</f>
        <v>0</v>
      </c>
      <c r="F39" s="240">
        <f>'Kustannusarvio|Rakennusselostus'!F34</f>
        <v>0</v>
      </c>
      <c r="G39" s="244">
        <f t="shared" si="0"/>
        <v>0</v>
      </c>
      <c r="H39" s="240">
        <f>'Kustannusarvio|Rakennusselostus'!H34</f>
        <v>0</v>
      </c>
      <c r="I39" s="240">
        <f>'Kustannusarvio|Rakennusselostus'!I34</f>
        <v>0</v>
      </c>
      <c r="J39" s="240">
        <f>'Kustannusarvio|Rakennusselostus'!J34</f>
        <v>0</v>
      </c>
      <c r="K39" s="244">
        <f t="shared" si="1"/>
        <v>0</v>
      </c>
      <c r="L39" s="1"/>
    </row>
    <row r="40" spans="1:12" x14ac:dyDescent="0.35">
      <c r="A40" s="19"/>
      <c r="B40" s="212" t="s">
        <v>5</v>
      </c>
      <c r="C40" s="242">
        <f>'Kustannusarvio|Rakennusselostus'!C35</f>
        <v>0</v>
      </c>
      <c r="D40" s="240">
        <f>'Kustannusarvio|Rakennusselostus'!D35</f>
        <v>0</v>
      </c>
      <c r="E40" s="240">
        <f>'Kustannusarvio|Rakennusselostus'!E35</f>
        <v>0</v>
      </c>
      <c r="F40" s="240">
        <f>'Kustannusarvio|Rakennusselostus'!F35</f>
        <v>0</v>
      </c>
      <c r="G40" s="244">
        <f t="shared" si="0"/>
        <v>0</v>
      </c>
      <c r="H40" s="240">
        <f>'Kustannusarvio|Rakennusselostus'!H35</f>
        <v>0</v>
      </c>
      <c r="I40" s="240">
        <f>'Kustannusarvio|Rakennusselostus'!I35</f>
        <v>0</v>
      </c>
      <c r="J40" s="240">
        <f>'Kustannusarvio|Rakennusselostus'!J35</f>
        <v>0</v>
      </c>
      <c r="K40" s="244">
        <f t="shared" si="1"/>
        <v>0</v>
      </c>
      <c r="L40" s="1"/>
    </row>
    <row r="41" spans="1:12" x14ac:dyDescent="0.35">
      <c r="A41" s="19"/>
      <c r="B41" s="248" t="str">
        <f>'Kustannusarvio|Rakennusselostus'!B36</f>
        <v>Muu rakennusosa</v>
      </c>
      <c r="C41" s="242">
        <f>'Kustannusarvio|Rakennusselostus'!C36</f>
        <v>0</v>
      </c>
      <c r="D41" s="240">
        <f>'Kustannusarvio|Rakennusselostus'!D36</f>
        <v>0</v>
      </c>
      <c r="E41" s="240">
        <f>'Kustannusarvio|Rakennusselostus'!E36</f>
        <v>0</v>
      </c>
      <c r="F41" s="240">
        <f>'Kustannusarvio|Rakennusselostus'!F36</f>
        <v>0</v>
      </c>
      <c r="G41" s="244">
        <f t="shared" si="0"/>
        <v>0</v>
      </c>
      <c r="H41" s="240">
        <f>'Kustannusarvio|Rakennusselostus'!H36</f>
        <v>0</v>
      </c>
      <c r="I41" s="240">
        <f>'Kustannusarvio|Rakennusselostus'!I36</f>
        <v>0</v>
      </c>
      <c r="J41" s="240">
        <f>'Kustannusarvio|Rakennusselostus'!J36</f>
        <v>0</v>
      </c>
      <c r="K41" s="244">
        <f t="shared" si="1"/>
        <v>0</v>
      </c>
      <c r="L41" s="1"/>
    </row>
    <row r="42" spans="1:12" x14ac:dyDescent="0.35">
      <c r="A42" s="19"/>
      <c r="B42" s="248" t="str">
        <f>'Kustannusarvio|Rakennusselostus'!B37</f>
        <v>Muu rakennusosa</v>
      </c>
      <c r="C42" s="242">
        <f>'Kustannusarvio|Rakennusselostus'!C37</f>
        <v>0</v>
      </c>
      <c r="D42" s="250">
        <f>'Kustannusarvio|Rakennusselostus'!D37</f>
        <v>0</v>
      </c>
      <c r="E42" s="250">
        <f>'Kustannusarvio|Rakennusselostus'!E37</f>
        <v>0</v>
      </c>
      <c r="F42" s="250">
        <f>'Kustannusarvio|Rakennusselostus'!F37</f>
        <v>0</v>
      </c>
      <c r="G42" s="244">
        <f t="shared" si="0"/>
        <v>0</v>
      </c>
      <c r="H42" s="250">
        <f>'Kustannusarvio|Rakennusselostus'!H37</f>
        <v>0</v>
      </c>
      <c r="I42" s="250">
        <f>'Kustannusarvio|Rakennusselostus'!I37</f>
        <v>0</v>
      </c>
      <c r="J42" s="250">
        <f>'Kustannusarvio|Rakennusselostus'!J37</f>
        <v>0</v>
      </c>
      <c r="K42" s="244">
        <f t="shared" si="1"/>
        <v>0</v>
      </c>
      <c r="L42" s="1"/>
    </row>
    <row r="43" spans="1:12" x14ac:dyDescent="0.35">
      <c r="A43" s="29" t="s">
        <v>78</v>
      </c>
      <c r="B43" s="254"/>
      <c r="C43" s="307"/>
      <c r="D43" s="71"/>
      <c r="E43" s="71"/>
      <c r="F43" s="71"/>
      <c r="G43" s="308"/>
      <c r="H43" s="71"/>
      <c r="I43" s="71"/>
      <c r="J43" s="71"/>
      <c r="K43" s="308"/>
      <c r="L43" s="1"/>
    </row>
    <row r="44" spans="1:12" x14ac:dyDescent="0.35">
      <c r="A44" s="15" t="s">
        <v>35</v>
      </c>
      <c r="B44" s="253"/>
      <c r="C44" s="309"/>
      <c r="D44" s="154"/>
      <c r="E44" s="154"/>
      <c r="F44" s="154"/>
      <c r="G44" s="310"/>
      <c r="H44" s="154"/>
      <c r="I44" s="154"/>
      <c r="J44" s="154"/>
      <c r="K44" s="310"/>
      <c r="L44" s="1"/>
    </row>
    <row r="45" spans="1:12" x14ac:dyDescent="0.35">
      <c r="A45" s="19"/>
      <c r="B45" s="251" t="s">
        <v>83</v>
      </c>
      <c r="C45" s="242">
        <f>'Kustannusarvio|Rakennusselostus'!C40</f>
        <v>0</v>
      </c>
      <c r="D45" s="252">
        <f>'Kustannusarvio|Rakennusselostus'!D40</f>
        <v>0</v>
      </c>
      <c r="E45" s="252">
        <f>'Kustannusarvio|Rakennusselostus'!E40</f>
        <v>0</v>
      </c>
      <c r="F45" s="252">
        <f>'Kustannusarvio|Rakennusselostus'!F40</f>
        <v>0</v>
      </c>
      <c r="G45" s="244">
        <f t="shared" si="0"/>
        <v>0</v>
      </c>
      <c r="H45" s="252">
        <f>'Kustannusarvio|Rakennusselostus'!H40</f>
        <v>0</v>
      </c>
      <c r="I45" s="252">
        <f>'Kustannusarvio|Rakennusselostus'!I40</f>
        <v>0</v>
      </c>
      <c r="J45" s="252">
        <f>'Kustannusarvio|Rakennusselostus'!J40</f>
        <v>0</v>
      </c>
      <c r="K45" s="244">
        <f t="shared" si="1"/>
        <v>0</v>
      </c>
      <c r="L45" s="1"/>
    </row>
    <row r="46" spans="1:12" x14ac:dyDescent="0.35">
      <c r="A46" s="19"/>
      <c r="B46" s="212" t="s">
        <v>80</v>
      </c>
      <c r="C46" s="242">
        <f>'Kustannusarvio|Rakennusselostus'!C41</f>
        <v>0</v>
      </c>
      <c r="D46" s="240">
        <f>'Kustannusarvio|Rakennusselostus'!D41</f>
        <v>0</v>
      </c>
      <c r="E46" s="240">
        <f>'Kustannusarvio|Rakennusselostus'!E41</f>
        <v>0</v>
      </c>
      <c r="F46" s="240">
        <f>'Kustannusarvio|Rakennusselostus'!F41</f>
        <v>0</v>
      </c>
      <c r="G46" s="244">
        <f t="shared" si="0"/>
        <v>0</v>
      </c>
      <c r="H46" s="240">
        <f>'Kustannusarvio|Rakennusselostus'!H41</f>
        <v>0</v>
      </c>
      <c r="I46" s="240">
        <f>'Kustannusarvio|Rakennusselostus'!I41</f>
        <v>0</v>
      </c>
      <c r="J46" s="240">
        <f>'Kustannusarvio|Rakennusselostus'!J41</f>
        <v>0</v>
      </c>
      <c r="K46" s="244">
        <f t="shared" si="1"/>
        <v>0</v>
      </c>
      <c r="L46" s="1"/>
    </row>
    <row r="47" spans="1:12" x14ac:dyDescent="0.35">
      <c r="A47" s="19"/>
      <c r="B47" s="212" t="s">
        <v>37</v>
      </c>
      <c r="C47" s="242">
        <f>'Kustannusarvio|Rakennusselostus'!C42</f>
        <v>0</v>
      </c>
      <c r="D47" s="240">
        <f>'Kustannusarvio|Rakennusselostus'!D42</f>
        <v>0</v>
      </c>
      <c r="E47" s="240">
        <f>'Kustannusarvio|Rakennusselostus'!E42</f>
        <v>0</v>
      </c>
      <c r="F47" s="240">
        <f>'Kustannusarvio|Rakennusselostus'!F42</f>
        <v>0</v>
      </c>
      <c r="G47" s="244">
        <f t="shared" si="0"/>
        <v>0</v>
      </c>
      <c r="H47" s="240">
        <f>'Kustannusarvio|Rakennusselostus'!H42</f>
        <v>0</v>
      </c>
      <c r="I47" s="240">
        <f>'Kustannusarvio|Rakennusselostus'!I42</f>
        <v>0</v>
      </c>
      <c r="J47" s="240">
        <f>'Kustannusarvio|Rakennusselostus'!J42</f>
        <v>0</v>
      </c>
      <c r="K47" s="244">
        <f t="shared" si="1"/>
        <v>0</v>
      </c>
      <c r="L47" s="1"/>
    </row>
    <row r="48" spans="1:12" x14ac:dyDescent="0.35">
      <c r="A48" s="19"/>
      <c r="B48" s="212" t="s">
        <v>81</v>
      </c>
      <c r="C48" s="242">
        <f>'Kustannusarvio|Rakennusselostus'!C43</f>
        <v>0</v>
      </c>
      <c r="D48" s="240">
        <f>'Kustannusarvio|Rakennusselostus'!D43</f>
        <v>0</v>
      </c>
      <c r="E48" s="240">
        <f>'Kustannusarvio|Rakennusselostus'!E43</f>
        <v>0</v>
      </c>
      <c r="F48" s="240">
        <f>'Kustannusarvio|Rakennusselostus'!F43</f>
        <v>0</v>
      </c>
      <c r="G48" s="244">
        <f t="shared" si="0"/>
        <v>0</v>
      </c>
      <c r="H48" s="240">
        <f>'Kustannusarvio|Rakennusselostus'!H43</f>
        <v>0</v>
      </c>
      <c r="I48" s="240">
        <f>'Kustannusarvio|Rakennusselostus'!I43</f>
        <v>0</v>
      </c>
      <c r="J48" s="240">
        <f>'Kustannusarvio|Rakennusselostus'!J43</f>
        <v>0</v>
      </c>
      <c r="K48" s="244">
        <f t="shared" si="1"/>
        <v>0</v>
      </c>
      <c r="L48" s="1"/>
    </row>
    <row r="49" spans="1:12" x14ac:dyDescent="0.35">
      <c r="A49" s="19"/>
      <c r="B49" s="212" t="s">
        <v>82</v>
      </c>
      <c r="C49" s="242">
        <f>'Kustannusarvio|Rakennusselostus'!C44</f>
        <v>0</v>
      </c>
      <c r="D49" s="240">
        <f>'Kustannusarvio|Rakennusselostus'!D44</f>
        <v>0</v>
      </c>
      <c r="E49" s="240">
        <f>'Kustannusarvio|Rakennusselostus'!E44</f>
        <v>0</v>
      </c>
      <c r="F49" s="240">
        <f>'Kustannusarvio|Rakennusselostus'!F44</f>
        <v>0</v>
      </c>
      <c r="G49" s="244">
        <f t="shared" si="0"/>
        <v>0</v>
      </c>
      <c r="H49" s="240">
        <f>'Kustannusarvio|Rakennusselostus'!H44</f>
        <v>0</v>
      </c>
      <c r="I49" s="240">
        <f>'Kustannusarvio|Rakennusselostus'!I44</f>
        <v>0</v>
      </c>
      <c r="J49" s="240">
        <f>'Kustannusarvio|Rakennusselostus'!J44</f>
        <v>0</v>
      </c>
      <c r="K49" s="244">
        <f t="shared" si="1"/>
        <v>0</v>
      </c>
      <c r="L49" s="1"/>
    </row>
    <row r="50" spans="1:12" x14ac:dyDescent="0.35">
      <c r="A50" s="19"/>
      <c r="B50" s="249" t="str">
        <f>'Kustannusarvio|Rakennusselostus'!B45</f>
        <v>Muu rakenne</v>
      </c>
      <c r="C50" s="242">
        <f>'Kustannusarvio|Rakennusselostus'!C45</f>
        <v>0</v>
      </c>
      <c r="D50" s="250">
        <f>'Kustannusarvio|Rakennusselostus'!D45</f>
        <v>0</v>
      </c>
      <c r="E50" s="250">
        <f>'Kustannusarvio|Rakennusselostus'!E45</f>
        <v>0</v>
      </c>
      <c r="F50" s="250">
        <f>'Kustannusarvio|Rakennusselostus'!F45</f>
        <v>0</v>
      </c>
      <c r="G50" s="244">
        <f t="shared" si="0"/>
        <v>0</v>
      </c>
      <c r="H50" s="240">
        <f>'Kustannusarvio|Rakennusselostus'!H45</f>
        <v>0</v>
      </c>
      <c r="I50" s="240">
        <f>'Kustannusarvio|Rakennusselostus'!I45</f>
        <v>0</v>
      </c>
      <c r="J50" s="240">
        <f>'Kustannusarvio|Rakennusselostus'!J45</f>
        <v>0</v>
      </c>
      <c r="K50" s="244">
        <f t="shared" si="1"/>
        <v>0</v>
      </c>
      <c r="L50" s="1"/>
    </row>
    <row r="51" spans="1:12" x14ac:dyDescent="0.35">
      <c r="A51" s="40" t="s">
        <v>48</v>
      </c>
      <c r="B51" s="40"/>
      <c r="C51" s="309"/>
      <c r="D51" s="154"/>
      <c r="E51" s="154"/>
      <c r="F51" s="154"/>
      <c r="G51" s="310"/>
      <c r="H51" s="154"/>
      <c r="I51" s="154"/>
      <c r="J51" s="154"/>
      <c r="K51" s="310"/>
      <c r="L51" s="1"/>
    </row>
    <row r="52" spans="1:12" x14ac:dyDescent="0.35">
      <c r="A52" s="19"/>
      <c r="B52" s="212" t="s">
        <v>4</v>
      </c>
      <c r="C52" s="242">
        <f>'Kustannusarvio|Rakennusselostus'!C47</f>
        <v>0</v>
      </c>
      <c r="D52" s="240">
        <f>'Kustannusarvio|Rakennusselostus'!D47</f>
        <v>0</v>
      </c>
      <c r="E52" s="240">
        <f>'Kustannusarvio|Rakennusselostus'!E47</f>
        <v>0</v>
      </c>
      <c r="F52" s="240">
        <f>'Kustannusarvio|Rakennusselostus'!F47</f>
        <v>0</v>
      </c>
      <c r="G52" s="244">
        <f t="shared" si="0"/>
        <v>0</v>
      </c>
      <c r="H52" s="240">
        <f>'Kustannusarvio|Rakennusselostus'!H47</f>
        <v>0</v>
      </c>
      <c r="I52" s="240">
        <f>'Kustannusarvio|Rakennusselostus'!I47</f>
        <v>0</v>
      </c>
      <c r="J52" s="240">
        <f>'Kustannusarvio|Rakennusselostus'!J47</f>
        <v>0</v>
      </c>
      <c r="K52" s="244">
        <f t="shared" si="1"/>
        <v>0</v>
      </c>
      <c r="L52" s="1"/>
    </row>
    <row r="53" spans="1:12" x14ac:dyDescent="0.35">
      <c r="A53" s="19"/>
      <c r="B53" s="212" t="s">
        <v>37</v>
      </c>
      <c r="C53" s="242">
        <f>'Kustannusarvio|Rakennusselostus'!C48</f>
        <v>0</v>
      </c>
      <c r="D53" s="240">
        <f>'Kustannusarvio|Rakennusselostus'!D48</f>
        <v>0</v>
      </c>
      <c r="E53" s="240">
        <f>'Kustannusarvio|Rakennusselostus'!E48</f>
        <v>0</v>
      </c>
      <c r="F53" s="240">
        <f>'Kustannusarvio|Rakennusselostus'!F48</f>
        <v>0</v>
      </c>
      <c r="G53" s="244">
        <f t="shared" si="0"/>
        <v>0</v>
      </c>
      <c r="H53" s="240">
        <f>'Kustannusarvio|Rakennusselostus'!H48</f>
        <v>0</v>
      </c>
      <c r="I53" s="240">
        <f>'Kustannusarvio|Rakennusselostus'!I48</f>
        <v>0</v>
      </c>
      <c r="J53" s="240">
        <f>'Kustannusarvio|Rakennusselostus'!J48</f>
        <v>0</v>
      </c>
      <c r="K53" s="244">
        <f t="shared" si="1"/>
        <v>0</v>
      </c>
      <c r="L53" s="1"/>
    </row>
    <row r="54" spans="1:12" x14ac:dyDescent="0.35">
      <c r="A54" s="19"/>
      <c r="B54" s="212" t="s">
        <v>81</v>
      </c>
      <c r="C54" s="242">
        <f>'Kustannusarvio|Rakennusselostus'!C49</f>
        <v>0</v>
      </c>
      <c r="D54" s="240">
        <f>'Kustannusarvio|Rakennusselostus'!D49</f>
        <v>0</v>
      </c>
      <c r="E54" s="240">
        <f>'Kustannusarvio|Rakennusselostus'!E49</f>
        <v>0</v>
      </c>
      <c r="F54" s="240">
        <f>'Kustannusarvio|Rakennusselostus'!F49</f>
        <v>0</v>
      </c>
      <c r="G54" s="244">
        <f t="shared" si="0"/>
        <v>0</v>
      </c>
      <c r="H54" s="240">
        <f>'Kustannusarvio|Rakennusselostus'!H49</f>
        <v>0</v>
      </c>
      <c r="I54" s="240">
        <f>'Kustannusarvio|Rakennusselostus'!I49</f>
        <v>0</v>
      </c>
      <c r="J54" s="240">
        <f>'Kustannusarvio|Rakennusselostus'!J49</f>
        <v>0</v>
      </c>
      <c r="K54" s="244">
        <f t="shared" si="1"/>
        <v>0</v>
      </c>
      <c r="L54" s="1"/>
    </row>
    <row r="55" spans="1:12" x14ac:dyDescent="0.35">
      <c r="A55" s="19"/>
      <c r="B55" s="212" t="s">
        <v>84</v>
      </c>
      <c r="C55" s="242">
        <f>'Kustannusarvio|Rakennusselostus'!C50</f>
        <v>0</v>
      </c>
      <c r="D55" s="240">
        <f>'Kustannusarvio|Rakennusselostus'!D50</f>
        <v>0</v>
      </c>
      <c r="E55" s="240">
        <f>'Kustannusarvio|Rakennusselostus'!E50</f>
        <v>0</v>
      </c>
      <c r="F55" s="240">
        <f>'Kustannusarvio|Rakennusselostus'!F50</f>
        <v>0</v>
      </c>
      <c r="G55" s="244">
        <f t="shared" si="0"/>
        <v>0</v>
      </c>
      <c r="H55" s="240">
        <f>'Kustannusarvio|Rakennusselostus'!H50</f>
        <v>0</v>
      </c>
      <c r="I55" s="240">
        <f>'Kustannusarvio|Rakennusselostus'!I50</f>
        <v>0</v>
      </c>
      <c r="J55" s="240">
        <f>'Kustannusarvio|Rakennusselostus'!J50</f>
        <v>0</v>
      </c>
      <c r="K55" s="244">
        <f t="shared" si="1"/>
        <v>0</v>
      </c>
      <c r="L55" s="1"/>
    </row>
    <row r="56" spans="1:12" x14ac:dyDescent="0.35">
      <c r="A56" s="19"/>
      <c r="B56" s="212" t="s">
        <v>85</v>
      </c>
      <c r="C56" s="242">
        <f>'Kustannusarvio|Rakennusselostus'!C51</f>
        <v>0</v>
      </c>
      <c r="D56" s="240">
        <f>'Kustannusarvio|Rakennusselostus'!D51</f>
        <v>0</v>
      </c>
      <c r="E56" s="240">
        <f>'Kustannusarvio|Rakennusselostus'!E51</f>
        <v>0</v>
      </c>
      <c r="F56" s="240">
        <f>'Kustannusarvio|Rakennusselostus'!F51</f>
        <v>0</v>
      </c>
      <c r="G56" s="244">
        <f t="shared" si="0"/>
        <v>0</v>
      </c>
      <c r="H56" s="240">
        <f>'Kustannusarvio|Rakennusselostus'!H51</f>
        <v>0</v>
      </c>
      <c r="I56" s="240">
        <f>'Kustannusarvio|Rakennusselostus'!I51</f>
        <v>0</v>
      </c>
      <c r="J56" s="240">
        <f>'Kustannusarvio|Rakennusselostus'!J51</f>
        <v>0</v>
      </c>
      <c r="K56" s="244">
        <f t="shared" si="1"/>
        <v>0</v>
      </c>
      <c r="L56" s="1"/>
    </row>
    <row r="57" spans="1:12" x14ac:dyDescent="0.35">
      <c r="A57" s="19"/>
      <c r="B57" s="212" t="s">
        <v>86</v>
      </c>
      <c r="C57" s="242">
        <f>'Kustannusarvio|Rakennusselostus'!C52</f>
        <v>0</v>
      </c>
      <c r="D57" s="240">
        <f>'Kustannusarvio|Rakennusselostus'!D52</f>
        <v>0</v>
      </c>
      <c r="E57" s="240">
        <f>'Kustannusarvio|Rakennusselostus'!E52</f>
        <v>0</v>
      </c>
      <c r="F57" s="240">
        <f>'Kustannusarvio|Rakennusselostus'!F52</f>
        <v>0</v>
      </c>
      <c r="G57" s="244">
        <f t="shared" si="0"/>
        <v>0</v>
      </c>
      <c r="H57" s="240">
        <f>'Kustannusarvio|Rakennusselostus'!H52</f>
        <v>0</v>
      </c>
      <c r="I57" s="240">
        <f>'Kustannusarvio|Rakennusselostus'!I52</f>
        <v>0</v>
      </c>
      <c r="J57" s="240">
        <f>'Kustannusarvio|Rakennusselostus'!J52</f>
        <v>0</v>
      </c>
      <c r="K57" s="244">
        <f t="shared" si="1"/>
        <v>0</v>
      </c>
      <c r="L57" s="1"/>
    </row>
    <row r="58" spans="1:12" x14ac:dyDescent="0.35">
      <c r="A58" s="19"/>
      <c r="B58" s="218" t="s">
        <v>89</v>
      </c>
      <c r="C58" s="242">
        <f>'Kustannusarvio|Rakennusselostus'!C53</f>
        <v>0</v>
      </c>
      <c r="D58" s="240">
        <f>'Kustannusarvio|Rakennusselostus'!D53</f>
        <v>0</v>
      </c>
      <c r="E58" s="240">
        <f>'Kustannusarvio|Rakennusselostus'!E53</f>
        <v>0</v>
      </c>
      <c r="F58" s="240">
        <f>'Kustannusarvio|Rakennusselostus'!F53</f>
        <v>0</v>
      </c>
      <c r="G58" s="244">
        <f t="shared" si="0"/>
        <v>0</v>
      </c>
      <c r="H58" s="240">
        <f>'Kustannusarvio|Rakennusselostus'!H53</f>
        <v>0</v>
      </c>
      <c r="I58" s="240">
        <f>'Kustannusarvio|Rakennusselostus'!I53</f>
        <v>0</v>
      </c>
      <c r="J58" s="240">
        <f>'Kustannusarvio|Rakennusselostus'!J53</f>
        <v>0</v>
      </c>
      <c r="K58" s="244">
        <f t="shared" si="1"/>
        <v>0</v>
      </c>
      <c r="L58" s="1"/>
    </row>
    <row r="59" spans="1:12" x14ac:dyDescent="0.35">
      <c r="A59" s="19"/>
      <c r="B59" s="218" t="s">
        <v>206</v>
      </c>
      <c r="C59" s="242">
        <f>'Kustannusarvio|Rakennusselostus'!C54</f>
        <v>0</v>
      </c>
      <c r="D59" s="240">
        <f>'Kustannusarvio|Rakennusselostus'!D54</f>
        <v>0</v>
      </c>
      <c r="E59" s="240">
        <f>'Kustannusarvio|Rakennusselostus'!E54</f>
        <v>0</v>
      </c>
      <c r="F59" s="240">
        <f>'Kustannusarvio|Rakennusselostus'!F54</f>
        <v>0</v>
      </c>
      <c r="G59" s="244">
        <f t="shared" si="0"/>
        <v>0</v>
      </c>
      <c r="H59" s="240">
        <f>'Kustannusarvio|Rakennusselostus'!H54</f>
        <v>0</v>
      </c>
      <c r="I59" s="240">
        <f>'Kustannusarvio|Rakennusselostus'!I54</f>
        <v>0</v>
      </c>
      <c r="J59" s="240">
        <f>'Kustannusarvio|Rakennusselostus'!J54</f>
        <v>0</v>
      </c>
      <c r="K59" s="244">
        <f t="shared" si="1"/>
        <v>0</v>
      </c>
      <c r="L59" s="1"/>
    </row>
    <row r="60" spans="1:12" x14ac:dyDescent="0.35">
      <c r="A60" s="19"/>
      <c r="B60" s="218" t="s">
        <v>204</v>
      </c>
      <c r="C60" s="242">
        <f>'Kustannusarvio|Rakennusselostus'!C55</f>
        <v>0</v>
      </c>
      <c r="D60" s="240">
        <f>'Kustannusarvio|Rakennusselostus'!D55</f>
        <v>0</v>
      </c>
      <c r="E60" s="240">
        <f>'Kustannusarvio|Rakennusselostus'!E55</f>
        <v>0</v>
      </c>
      <c r="F60" s="240">
        <f>'Kustannusarvio|Rakennusselostus'!F55</f>
        <v>0</v>
      </c>
      <c r="G60" s="244">
        <f t="shared" si="0"/>
        <v>0</v>
      </c>
      <c r="H60" s="240">
        <f>'Kustannusarvio|Rakennusselostus'!H55</f>
        <v>0</v>
      </c>
      <c r="I60" s="240">
        <f>'Kustannusarvio|Rakennusselostus'!I55</f>
        <v>0</v>
      </c>
      <c r="J60" s="240">
        <f>'Kustannusarvio|Rakennusselostus'!J55</f>
        <v>0</v>
      </c>
      <c r="K60" s="244">
        <f t="shared" si="1"/>
        <v>0</v>
      </c>
      <c r="L60" s="1"/>
    </row>
    <row r="61" spans="1:12" x14ac:dyDescent="0.35">
      <c r="A61" s="19"/>
      <c r="B61" s="218" t="s">
        <v>205</v>
      </c>
      <c r="C61" s="242">
        <f>'Kustannusarvio|Rakennusselostus'!C56</f>
        <v>0</v>
      </c>
      <c r="D61" s="240">
        <f>'Kustannusarvio|Rakennusselostus'!D56</f>
        <v>0</v>
      </c>
      <c r="E61" s="240">
        <f>'Kustannusarvio|Rakennusselostus'!E56</f>
        <v>0</v>
      </c>
      <c r="F61" s="240">
        <f>'Kustannusarvio|Rakennusselostus'!F56</f>
        <v>0</v>
      </c>
      <c r="G61" s="244">
        <f t="shared" si="0"/>
        <v>0</v>
      </c>
      <c r="H61" s="240">
        <f>'Kustannusarvio|Rakennusselostus'!H56</f>
        <v>0</v>
      </c>
      <c r="I61" s="240">
        <f>'Kustannusarvio|Rakennusselostus'!I56</f>
        <v>0</v>
      </c>
      <c r="J61" s="240">
        <f>'Kustannusarvio|Rakennusselostus'!J56</f>
        <v>0</v>
      </c>
      <c r="K61" s="244">
        <f t="shared" si="1"/>
        <v>0</v>
      </c>
      <c r="L61" s="1"/>
    </row>
    <row r="62" spans="1:12" x14ac:dyDescent="0.35">
      <c r="A62" s="19"/>
      <c r="B62" s="218" t="s">
        <v>207</v>
      </c>
      <c r="C62" s="242">
        <f>'Kustannusarvio|Rakennusselostus'!C57</f>
        <v>0</v>
      </c>
      <c r="D62" s="240">
        <f>'Kustannusarvio|Rakennusselostus'!D57</f>
        <v>0</v>
      </c>
      <c r="E62" s="240">
        <f>'Kustannusarvio|Rakennusselostus'!E57</f>
        <v>0</v>
      </c>
      <c r="F62" s="240">
        <f>'Kustannusarvio|Rakennusselostus'!F57</f>
        <v>0</v>
      </c>
      <c r="G62" s="244">
        <f t="shared" si="0"/>
        <v>0</v>
      </c>
      <c r="H62" s="240">
        <f>'Kustannusarvio|Rakennusselostus'!H57</f>
        <v>0</v>
      </c>
      <c r="I62" s="240">
        <f>'Kustannusarvio|Rakennusselostus'!I57</f>
        <v>0</v>
      </c>
      <c r="J62" s="240">
        <f>'Kustannusarvio|Rakennusselostus'!J57</f>
        <v>0</v>
      </c>
      <c r="K62" s="244">
        <f t="shared" si="1"/>
        <v>0</v>
      </c>
      <c r="L62" s="1"/>
    </row>
    <row r="63" spans="1:12" x14ac:dyDescent="0.35">
      <c r="A63" s="19"/>
      <c r="B63" s="212" t="s">
        <v>49</v>
      </c>
      <c r="C63" s="242">
        <f>'Kustannusarvio|Rakennusselostus'!C58</f>
        <v>0</v>
      </c>
      <c r="D63" s="240">
        <f>'Kustannusarvio|Rakennusselostus'!D58</f>
        <v>0</v>
      </c>
      <c r="E63" s="240">
        <f>'Kustannusarvio|Rakennusselostus'!E58</f>
        <v>0</v>
      </c>
      <c r="F63" s="240">
        <f>'Kustannusarvio|Rakennusselostus'!F58</f>
        <v>0</v>
      </c>
      <c r="G63" s="244">
        <f t="shared" si="0"/>
        <v>0</v>
      </c>
      <c r="H63" s="240">
        <f>'Kustannusarvio|Rakennusselostus'!H58</f>
        <v>0</v>
      </c>
      <c r="I63" s="240">
        <f>'Kustannusarvio|Rakennusselostus'!I58</f>
        <v>0</v>
      </c>
      <c r="J63" s="240">
        <f>'Kustannusarvio|Rakennusselostus'!J58</f>
        <v>0</v>
      </c>
      <c r="K63" s="244">
        <f t="shared" si="1"/>
        <v>0</v>
      </c>
      <c r="L63" s="1"/>
    </row>
    <row r="64" spans="1:12" x14ac:dyDescent="0.35">
      <c r="A64" s="19"/>
      <c r="B64" s="248" t="str">
        <f>'Kustannusarvio|Rakennusselostus'!B59</f>
        <v>Muu runkorakenne</v>
      </c>
      <c r="C64" s="242">
        <f>'Kustannusarvio|Rakennusselostus'!C59</f>
        <v>0</v>
      </c>
      <c r="D64" s="240">
        <f>'Kustannusarvio|Rakennusselostus'!D59</f>
        <v>0</v>
      </c>
      <c r="E64" s="240">
        <f>'Kustannusarvio|Rakennusselostus'!E59</f>
        <v>0</v>
      </c>
      <c r="F64" s="240">
        <f>'Kustannusarvio|Rakennusselostus'!F59</f>
        <v>0</v>
      </c>
      <c r="G64" s="244">
        <f t="shared" si="0"/>
        <v>0</v>
      </c>
      <c r="H64" s="240">
        <f>'Kustannusarvio|Rakennusselostus'!H59</f>
        <v>0</v>
      </c>
      <c r="I64" s="240">
        <f>'Kustannusarvio|Rakennusselostus'!I59</f>
        <v>0</v>
      </c>
      <c r="J64" s="240">
        <f>'Kustannusarvio|Rakennusselostus'!J59</f>
        <v>0</v>
      </c>
      <c r="K64" s="244">
        <f t="shared" si="1"/>
        <v>0</v>
      </c>
      <c r="L64" s="1"/>
    </row>
    <row r="65" spans="1:12" x14ac:dyDescent="0.35">
      <c r="A65" s="19"/>
      <c r="B65" s="248" t="str">
        <f>'Kustannusarvio|Rakennusselostus'!B60</f>
        <v>Muu runkorakenne</v>
      </c>
      <c r="C65" s="242">
        <f>'Kustannusarvio|Rakennusselostus'!C60</f>
        <v>0</v>
      </c>
      <c r="D65" s="250">
        <f>'Kustannusarvio|Rakennusselostus'!D60</f>
        <v>0</v>
      </c>
      <c r="E65" s="250">
        <f>'Kustannusarvio|Rakennusselostus'!E60</f>
        <v>0</v>
      </c>
      <c r="F65" s="250">
        <f>'Kustannusarvio|Rakennusselostus'!F60</f>
        <v>0</v>
      </c>
      <c r="G65" s="244">
        <f t="shared" si="0"/>
        <v>0</v>
      </c>
      <c r="H65" s="240">
        <f>'Kustannusarvio|Rakennusselostus'!H60</f>
        <v>0</v>
      </c>
      <c r="I65" s="240">
        <f>'Kustannusarvio|Rakennusselostus'!I60</f>
        <v>0</v>
      </c>
      <c r="J65" s="240">
        <f>'Kustannusarvio|Rakennusselostus'!J60</f>
        <v>0</v>
      </c>
      <c r="K65" s="244">
        <f t="shared" si="1"/>
        <v>0</v>
      </c>
      <c r="L65" s="1"/>
    </row>
    <row r="66" spans="1:12" x14ac:dyDescent="0.35">
      <c r="A66" s="40" t="s">
        <v>87</v>
      </c>
      <c r="B66" s="40"/>
      <c r="C66" s="309"/>
      <c r="D66" s="154"/>
      <c r="E66" s="154"/>
      <c r="F66" s="154"/>
      <c r="G66" s="310"/>
      <c r="H66" s="154"/>
      <c r="I66" s="154"/>
      <c r="J66" s="154"/>
      <c r="K66" s="310"/>
      <c r="L66" s="1"/>
    </row>
    <row r="67" spans="1:12" x14ac:dyDescent="0.35">
      <c r="A67" s="19"/>
      <c r="B67" s="212" t="s">
        <v>123</v>
      </c>
      <c r="C67" s="242">
        <f>'Kustannusarvio|Rakennusselostus'!C62</f>
        <v>0</v>
      </c>
      <c r="D67" s="240">
        <f>'Kustannusarvio|Rakennusselostus'!D62</f>
        <v>0</v>
      </c>
      <c r="E67" s="240">
        <f>'Kustannusarvio|Rakennusselostus'!E62</f>
        <v>0</v>
      </c>
      <c r="F67" s="240">
        <f>'Kustannusarvio|Rakennusselostus'!F62</f>
        <v>0</v>
      </c>
      <c r="G67" s="244">
        <f t="shared" si="0"/>
        <v>0</v>
      </c>
      <c r="H67" s="240">
        <f>'Kustannusarvio|Rakennusselostus'!H62</f>
        <v>0</v>
      </c>
      <c r="I67" s="240">
        <f>'Kustannusarvio|Rakennusselostus'!I62</f>
        <v>0</v>
      </c>
      <c r="J67" s="240">
        <f>'Kustannusarvio|Rakennusselostus'!J62</f>
        <v>0</v>
      </c>
      <c r="K67" s="244">
        <f t="shared" si="1"/>
        <v>0</v>
      </c>
      <c r="L67" s="1"/>
    </row>
    <row r="68" spans="1:12" x14ac:dyDescent="0.35">
      <c r="A68" s="19"/>
      <c r="B68" s="212" t="s">
        <v>124</v>
      </c>
      <c r="C68" s="242">
        <f>'Kustannusarvio|Rakennusselostus'!C63</f>
        <v>0</v>
      </c>
      <c r="D68" s="240">
        <f>'Kustannusarvio|Rakennusselostus'!D63</f>
        <v>0</v>
      </c>
      <c r="E68" s="240">
        <f>'Kustannusarvio|Rakennusselostus'!E63</f>
        <v>0</v>
      </c>
      <c r="F68" s="240">
        <f>'Kustannusarvio|Rakennusselostus'!F63</f>
        <v>0</v>
      </c>
      <c r="G68" s="244">
        <f t="shared" si="0"/>
        <v>0</v>
      </c>
      <c r="H68" s="240">
        <f>'Kustannusarvio|Rakennusselostus'!H63</f>
        <v>0</v>
      </c>
      <c r="I68" s="240">
        <f>'Kustannusarvio|Rakennusselostus'!I63</f>
        <v>0</v>
      </c>
      <c r="J68" s="240">
        <f>'Kustannusarvio|Rakennusselostus'!J63</f>
        <v>0</v>
      </c>
      <c r="K68" s="244">
        <f t="shared" si="1"/>
        <v>0</v>
      </c>
      <c r="L68" s="1"/>
    </row>
    <row r="69" spans="1:12" x14ac:dyDescent="0.35">
      <c r="A69" s="19"/>
      <c r="B69" s="212" t="s">
        <v>125</v>
      </c>
      <c r="C69" s="242">
        <f>'Kustannusarvio|Rakennusselostus'!C64</f>
        <v>0</v>
      </c>
      <c r="D69" s="240">
        <f>'Kustannusarvio|Rakennusselostus'!D64</f>
        <v>0</v>
      </c>
      <c r="E69" s="240">
        <f>'Kustannusarvio|Rakennusselostus'!E64</f>
        <v>0</v>
      </c>
      <c r="F69" s="240">
        <f>'Kustannusarvio|Rakennusselostus'!F64</f>
        <v>0</v>
      </c>
      <c r="G69" s="244">
        <f t="shared" si="0"/>
        <v>0</v>
      </c>
      <c r="H69" s="240">
        <f>'Kustannusarvio|Rakennusselostus'!H64</f>
        <v>0</v>
      </c>
      <c r="I69" s="240">
        <f>'Kustannusarvio|Rakennusselostus'!I64</f>
        <v>0</v>
      </c>
      <c r="J69" s="240">
        <f>'Kustannusarvio|Rakennusselostus'!J64</f>
        <v>0</v>
      </c>
      <c r="K69" s="244">
        <f t="shared" si="1"/>
        <v>0</v>
      </c>
      <c r="L69" s="1"/>
    </row>
    <row r="70" spans="1:12" x14ac:dyDescent="0.35">
      <c r="A70" s="19"/>
      <c r="B70" s="212" t="s">
        <v>126</v>
      </c>
      <c r="C70" s="242">
        <f>'Kustannusarvio|Rakennusselostus'!C65</f>
        <v>0</v>
      </c>
      <c r="D70" s="240">
        <f>'Kustannusarvio|Rakennusselostus'!D65</f>
        <v>0</v>
      </c>
      <c r="E70" s="240">
        <f>'Kustannusarvio|Rakennusselostus'!E65</f>
        <v>0</v>
      </c>
      <c r="F70" s="240">
        <f>'Kustannusarvio|Rakennusselostus'!F65</f>
        <v>0</v>
      </c>
      <c r="G70" s="244">
        <f t="shared" si="0"/>
        <v>0</v>
      </c>
      <c r="H70" s="240">
        <f>'Kustannusarvio|Rakennusselostus'!H65</f>
        <v>0</v>
      </c>
      <c r="I70" s="240">
        <f>'Kustannusarvio|Rakennusselostus'!I65</f>
        <v>0</v>
      </c>
      <c r="J70" s="240">
        <f>'Kustannusarvio|Rakennusselostus'!J65</f>
        <v>0</v>
      </c>
      <c r="K70" s="244">
        <f t="shared" si="1"/>
        <v>0</v>
      </c>
      <c r="L70" s="1"/>
    </row>
    <row r="71" spans="1:12" x14ac:dyDescent="0.35">
      <c r="A71" s="19"/>
      <c r="B71" s="212" t="s">
        <v>6</v>
      </c>
      <c r="C71" s="242">
        <f>'Kustannusarvio|Rakennusselostus'!C66</f>
        <v>0</v>
      </c>
      <c r="D71" s="240">
        <f>'Kustannusarvio|Rakennusselostus'!D66</f>
        <v>0</v>
      </c>
      <c r="E71" s="240">
        <f>'Kustannusarvio|Rakennusselostus'!E66</f>
        <v>0</v>
      </c>
      <c r="F71" s="240">
        <f>'Kustannusarvio|Rakennusselostus'!F66</f>
        <v>0</v>
      </c>
      <c r="G71" s="244">
        <f t="shared" si="0"/>
        <v>0</v>
      </c>
      <c r="H71" s="240">
        <f>'Kustannusarvio|Rakennusselostus'!H66</f>
        <v>0</v>
      </c>
      <c r="I71" s="240">
        <f>'Kustannusarvio|Rakennusselostus'!I66</f>
        <v>0</v>
      </c>
      <c r="J71" s="240">
        <f>'Kustannusarvio|Rakennusselostus'!J66</f>
        <v>0</v>
      </c>
      <c r="K71" s="244">
        <f t="shared" si="1"/>
        <v>0</v>
      </c>
      <c r="L71" s="1"/>
    </row>
    <row r="72" spans="1:12" x14ac:dyDescent="0.35">
      <c r="A72" s="19"/>
      <c r="B72" s="212" t="s">
        <v>7</v>
      </c>
      <c r="C72" s="242">
        <f>'Kustannusarvio|Rakennusselostus'!C67</f>
        <v>0</v>
      </c>
      <c r="D72" s="240">
        <f>'Kustannusarvio|Rakennusselostus'!D67</f>
        <v>0</v>
      </c>
      <c r="E72" s="240">
        <f>'Kustannusarvio|Rakennusselostus'!E67</f>
        <v>0</v>
      </c>
      <c r="F72" s="240">
        <f>'Kustannusarvio|Rakennusselostus'!F67</f>
        <v>0</v>
      </c>
      <c r="G72" s="244">
        <f t="shared" si="0"/>
        <v>0</v>
      </c>
      <c r="H72" s="240">
        <f>'Kustannusarvio|Rakennusselostus'!H67</f>
        <v>0</v>
      </c>
      <c r="I72" s="240">
        <f>'Kustannusarvio|Rakennusselostus'!I67</f>
        <v>0</v>
      </c>
      <c r="J72" s="240">
        <f>'Kustannusarvio|Rakennusselostus'!J67</f>
        <v>0</v>
      </c>
      <c r="K72" s="244">
        <f t="shared" si="1"/>
        <v>0</v>
      </c>
      <c r="L72" s="1"/>
    </row>
    <row r="73" spans="1:12" x14ac:dyDescent="0.35">
      <c r="A73" s="19"/>
      <c r="B73" s="212" t="s">
        <v>88</v>
      </c>
      <c r="C73" s="242">
        <f>'Kustannusarvio|Rakennusselostus'!C68</f>
        <v>0</v>
      </c>
      <c r="D73" s="240">
        <f>'Kustannusarvio|Rakennusselostus'!D68</f>
        <v>0</v>
      </c>
      <c r="E73" s="240">
        <f>'Kustannusarvio|Rakennusselostus'!E68</f>
        <v>0</v>
      </c>
      <c r="F73" s="240">
        <f>'Kustannusarvio|Rakennusselostus'!F68</f>
        <v>0</v>
      </c>
      <c r="G73" s="244">
        <f t="shared" si="0"/>
        <v>0</v>
      </c>
      <c r="H73" s="240">
        <f>'Kustannusarvio|Rakennusselostus'!H68</f>
        <v>0</v>
      </c>
      <c r="I73" s="240">
        <f>'Kustannusarvio|Rakennusselostus'!I68</f>
        <v>0</v>
      </c>
      <c r="J73" s="240">
        <f>'Kustannusarvio|Rakennusselostus'!J68</f>
        <v>0</v>
      </c>
      <c r="K73" s="244">
        <f t="shared" si="1"/>
        <v>0</v>
      </c>
      <c r="L73" s="1"/>
    </row>
    <row r="74" spans="1:12" x14ac:dyDescent="0.35">
      <c r="A74" s="19"/>
      <c r="B74" s="248" t="str">
        <f>'Kustannusarvio|Rakennusselostus'!B69</f>
        <v>Muu rakenne</v>
      </c>
      <c r="C74" s="242">
        <f>'Kustannusarvio|Rakennusselostus'!C69</f>
        <v>0</v>
      </c>
      <c r="D74" s="240">
        <f>'Kustannusarvio|Rakennusselostus'!D69</f>
        <v>0</v>
      </c>
      <c r="E74" s="240">
        <f>'Kustannusarvio|Rakennusselostus'!E69</f>
        <v>0</v>
      </c>
      <c r="F74" s="240">
        <f>'Kustannusarvio|Rakennusselostus'!F69</f>
        <v>0</v>
      </c>
      <c r="G74" s="244">
        <f t="shared" si="0"/>
        <v>0</v>
      </c>
      <c r="H74" s="240">
        <f>'Kustannusarvio|Rakennusselostus'!H69</f>
        <v>0</v>
      </c>
      <c r="I74" s="240">
        <f>'Kustannusarvio|Rakennusselostus'!I69</f>
        <v>0</v>
      </c>
      <c r="J74" s="240">
        <f>'Kustannusarvio|Rakennusselostus'!J69</f>
        <v>0</v>
      </c>
      <c r="K74" s="244">
        <f t="shared" si="1"/>
        <v>0</v>
      </c>
      <c r="L74" s="1"/>
    </row>
    <row r="75" spans="1:12" x14ac:dyDescent="0.35">
      <c r="A75" s="19"/>
      <c r="B75" s="248" t="str">
        <f>'Kustannusarvio|Rakennusselostus'!B70</f>
        <v>Muu rakenne</v>
      </c>
      <c r="C75" s="242">
        <f>'Kustannusarvio|Rakennusselostus'!C70</f>
        <v>0</v>
      </c>
      <c r="D75" s="240">
        <f>'Kustannusarvio|Rakennusselostus'!D70</f>
        <v>0</v>
      </c>
      <c r="E75" s="240">
        <f>'Kustannusarvio|Rakennusselostus'!E70</f>
        <v>0</v>
      </c>
      <c r="F75" s="240">
        <f>'Kustannusarvio|Rakennusselostus'!F70</f>
        <v>0</v>
      </c>
      <c r="G75" s="244">
        <f t="shared" si="0"/>
        <v>0</v>
      </c>
      <c r="H75" s="240">
        <f>'Kustannusarvio|Rakennusselostus'!H70</f>
        <v>0</v>
      </c>
      <c r="I75" s="240">
        <f>'Kustannusarvio|Rakennusselostus'!I70</f>
        <v>0</v>
      </c>
      <c r="J75" s="240">
        <f>'Kustannusarvio|Rakennusselostus'!J70</f>
        <v>0</v>
      </c>
      <c r="K75" s="244">
        <f t="shared" si="1"/>
        <v>0</v>
      </c>
      <c r="L75" s="1"/>
    </row>
    <row r="76" spans="1:12" x14ac:dyDescent="0.35">
      <c r="A76" s="19"/>
      <c r="B76" s="248" t="str">
        <f>'Kustannusarvio|Rakennusselostus'!B71</f>
        <v>Muu rakenne</v>
      </c>
      <c r="C76" s="242">
        <f>'Kustannusarvio|Rakennusselostus'!C71</f>
        <v>0</v>
      </c>
      <c r="D76" s="240">
        <f>'Kustannusarvio|Rakennusselostus'!D71</f>
        <v>0</v>
      </c>
      <c r="E76" s="240">
        <f>'Kustannusarvio|Rakennusselostus'!E71</f>
        <v>0</v>
      </c>
      <c r="F76" s="240">
        <f>'Kustannusarvio|Rakennusselostus'!F71</f>
        <v>0</v>
      </c>
      <c r="G76" s="244">
        <f t="shared" si="0"/>
        <v>0</v>
      </c>
      <c r="H76" s="240">
        <f>'Kustannusarvio|Rakennusselostus'!H71</f>
        <v>0</v>
      </c>
      <c r="I76" s="240">
        <f>'Kustannusarvio|Rakennusselostus'!I71</f>
        <v>0</v>
      </c>
      <c r="J76" s="240">
        <f>'Kustannusarvio|Rakennusselostus'!J71</f>
        <v>0</v>
      </c>
      <c r="K76" s="244">
        <f t="shared" si="1"/>
        <v>0</v>
      </c>
      <c r="L76" s="1"/>
    </row>
    <row r="77" spans="1:12" x14ac:dyDescent="0.35">
      <c r="A77" s="19"/>
      <c r="B77" s="248" t="str">
        <f>'Kustannusarvio|Rakennusselostus'!B72</f>
        <v>Muu rakenne</v>
      </c>
      <c r="C77" s="242">
        <f>'Kustannusarvio|Rakennusselostus'!C72</f>
        <v>0</v>
      </c>
      <c r="D77" s="250">
        <f>'Kustannusarvio|Rakennusselostus'!D72</f>
        <v>0</v>
      </c>
      <c r="E77" s="250">
        <f>'Kustannusarvio|Rakennusselostus'!E72</f>
        <v>0</v>
      </c>
      <c r="F77" s="250">
        <f>'Kustannusarvio|Rakennusselostus'!F72</f>
        <v>0</v>
      </c>
      <c r="G77" s="244">
        <f t="shared" ref="G77:G139" si="2">F77*D77</f>
        <v>0</v>
      </c>
      <c r="H77" s="240">
        <f>'Kustannusarvio|Rakennusselostus'!H72</f>
        <v>0</v>
      </c>
      <c r="I77" s="240">
        <f>'Kustannusarvio|Rakennusselostus'!I72</f>
        <v>0</v>
      </c>
      <c r="J77" s="240">
        <f>'Kustannusarvio|Rakennusselostus'!J72</f>
        <v>0</v>
      </c>
      <c r="K77" s="244">
        <f t="shared" ref="K77:K139" si="3">G77+H77+I77*J77</f>
        <v>0</v>
      </c>
      <c r="L77" s="1"/>
    </row>
    <row r="78" spans="1:12" x14ac:dyDescent="0.35">
      <c r="A78" s="40" t="s">
        <v>90</v>
      </c>
      <c r="B78" s="40"/>
      <c r="C78" s="309"/>
      <c r="D78" s="154"/>
      <c r="E78" s="154"/>
      <c r="F78" s="154"/>
      <c r="G78" s="310"/>
      <c r="H78" s="154"/>
      <c r="I78" s="154"/>
      <c r="J78" s="154"/>
      <c r="K78" s="310"/>
      <c r="L78" s="1"/>
    </row>
    <row r="79" spans="1:12" x14ac:dyDescent="0.35">
      <c r="A79" s="19"/>
      <c r="B79" s="212" t="s">
        <v>91</v>
      </c>
      <c r="C79" s="242">
        <f>'Kustannusarvio|Rakennusselostus'!C74</f>
        <v>0</v>
      </c>
      <c r="D79" s="240">
        <f>'Kustannusarvio|Rakennusselostus'!D74</f>
        <v>0</v>
      </c>
      <c r="E79" s="240">
        <f>'Kustannusarvio|Rakennusselostus'!E74</f>
        <v>0</v>
      </c>
      <c r="F79" s="240">
        <f>'Kustannusarvio|Rakennusselostus'!F74</f>
        <v>0</v>
      </c>
      <c r="G79" s="244">
        <f t="shared" si="2"/>
        <v>0</v>
      </c>
      <c r="H79" s="240">
        <f>'Kustannusarvio|Rakennusselostus'!H74</f>
        <v>0</v>
      </c>
      <c r="I79" s="240">
        <f>'Kustannusarvio|Rakennusselostus'!I74</f>
        <v>0</v>
      </c>
      <c r="J79" s="240">
        <f>'Kustannusarvio|Rakennusselostus'!J74</f>
        <v>0</v>
      </c>
      <c r="K79" s="244">
        <f t="shared" si="3"/>
        <v>0</v>
      </c>
      <c r="L79" s="1"/>
    </row>
    <row r="80" spans="1:12" x14ac:dyDescent="0.35">
      <c r="A80" s="19"/>
      <c r="B80" s="212" t="s">
        <v>92</v>
      </c>
      <c r="C80" s="242">
        <f>'Kustannusarvio|Rakennusselostus'!C75</f>
        <v>0</v>
      </c>
      <c r="D80" s="240">
        <f>'Kustannusarvio|Rakennusselostus'!D75</f>
        <v>0</v>
      </c>
      <c r="E80" s="240">
        <f>'Kustannusarvio|Rakennusselostus'!E75</f>
        <v>0</v>
      </c>
      <c r="F80" s="240">
        <f>'Kustannusarvio|Rakennusselostus'!F75</f>
        <v>0</v>
      </c>
      <c r="G80" s="244">
        <f t="shared" si="2"/>
        <v>0</v>
      </c>
      <c r="H80" s="240">
        <f>'Kustannusarvio|Rakennusselostus'!H75</f>
        <v>0</v>
      </c>
      <c r="I80" s="240">
        <f>'Kustannusarvio|Rakennusselostus'!I75</f>
        <v>0</v>
      </c>
      <c r="J80" s="240">
        <f>'Kustannusarvio|Rakennusselostus'!J75</f>
        <v>0</v>
      </c>
      <c r="K80" s="244">
        <f t="shared" si="3"/>
        <v>0</v>
      </c>
      <c r="L80" s="1"/>
    </row>
    <row r="81" spans="1:12" x14ac:dyDescent="0.35">
      <c r="A81" s="19"/>
      <c r="B81" s="212" t="s">
        <v>93</v>
      </c>
      <c r="C81" s="242">
        <f>'Kustannusarvio|Rakennusselostus'!C76</f>
        <v>0</v>
      </c>
      <c r="D81" s="240">
        <f>'Kustannusarvio|Rakennusselostus'!D76</f>
        <v>0</v>
      </c>
      <c r="E81" s="240">
        <f>'Kustannusarvio|Rakennusselostus'!E76</f>
        <v>0</v>
      </c>
      <c r="F81" s="240">
        <f>'Kustannusarvio|Rakennusselostus'!F76</f>
        <v>0</v>
      </c>
      <c r="G81" s="244">
        <f t="shared" si="2"/>
        <v>0</v>
      </c>
      <c r="H81" s="240">
        <f>'Kustannusarvio|Rakennusselostus'!H76</f>
        <v>0</v>
      </c>
      <c r="I81" s="240">
        <f>'Kustannusarvio|Rakennusselostus'!I76</f>
        <v>0</v>
      </c>
      <c r="J81" s="240">
        <f>'Kustannusarvio|Rakennusselostus'!J76</f>
        <v>0</v>
      </c>
      <c r="K81" s="244">
        <f t="shared" si="3"/>
        <v>0</v>
      </c>
      <c r="L81" s="1"/>
    </row>
    <row r="82" spans="1:12" x14ac:dyDescent="0.35">
      <c r="A82" s="19"/>
      <c r="B82" s="212" t="s">
        <v>94</v>
      </c>
      <c r="C82" s="242">
        <f>'Kustannusarvio|Rakennusselostus'!C77</f>
        <v>0</v>
      </c>
      <c r="D82" s="240">
        <f>'Kustannusarvio|Rakennusselostus'!D77</f>
        <v>0</v>
      </c>
      <c r="E82" s="240">
        <f>'Kustannusarvio|Rakennusselostus'!E77</f>
        <v>0</v>
      </c>
      <c r="F82" s="240">
        <f>'Kustannusarvio|Rakennusselostus'!F77</f>
        <v>0</v>
      </c>
      <c r="G82" s="244">
        <f t="shared" si="2"/>
        <v>0</v>
      </c>
      <c r="H82" s="240">
        <f>'Kustannusarvio|Rakennusselostus'!H77</f>
        <v>0</v>
      </c>
      <c r="I82" s="240">
        <f>'Kustannusarvio|Rakennusselostus'!I77</f>
        <v>0</v>
      </c>
      <c r="J82" s="240">
        <f>'Kustannusarvio|Rakennusselostus'!J77</f>
        <v>0</v>
      </c>
      <c r="K82" s="244">
        <f t="shared" si="3"/>
        <v>0</v>
      </c>
      <c r="L82" s="1"/>
    </row>
    <row r="83" spans="1:12" x14ac:dyDescent="0.35">
      <c r="A83" s="19"/>
      <c r="B83" s="248" t="str">
        <f>'Kustannusarvio|Rakennusselostus'!B78</f>
        <v>Muut vesikattorakenteet</v>
      </c>
      <c r="C83" s="242">
        <f>'Kustannusarvio|Rakennusselostus'!C78</f>
        <v>0</v>
      </c>
      <c r="D83" s="240">
        <f>'Kustannusarvio|Rakennusselostus'!D78</f>
        <v>0</v>
      </c>
      <c r="E83" s="240">
        <f>'Kustannusarvio|Rakennusselostus'!E78</f>
        <v>0</v>
      </c>
      <c r="F83" s="240">
        <f>'Kustannusarvio|Rakennusselostus'!F78</f>
        <v>0</v>
      </c>
      <c r="G83" s="244">
        <f t="shared" si="2"/>
        <v>0</v>
      </c>
      <c r="H83" s="240">
        <f>'Kustannusarvio|Rakennusselostus'!H78</f>
        <v>0</v>
      </c>
      <c r="I83" s="240">
        <f>'Kustannusarvio|Rakennusselostus'!I78</f>
        <v>0</v>
      </c>
      <c r="J83" s="240">
        <f>'Kustannusarvio|Rakennusselostus'!J78</f>
        <v>0</v>
      </c>
      <c r="K83" s="244">
        <f t="shared" si="3"/>
        <v>0</v>
      </c>
      <c r="L83" s="1"/>
    </row>
    <row r="84" spans="1:12" x14ac:dyDescent="0.35">
      <c r="A84" s="19"/>
      <c r="B84" s="248" t="str">
        <f>'Kustannusarvio|Rakennusselostus'!B79</f>
        <v>Muut vesikattorakenteet</v>
      </c>
      <c r="C84" s="242">
        <f>'Kustannusarvio|Rakennusselostus'!C79</f>
        <v>0</v>
      </c>
      <c r="D84" s="240">
        <f>'Kustannusarvio|Rakennusselostus'!D79</f>
        <v>0</v>
      </c>
      <c r="E84" s="240">
        <f>'Kustannusarvio|Rakennusselostus'!E79</f>
        <v>0</v>
      </c>
      <c r="F84" s="240">
        <f>'Kustannusarvio|Rakennusselostus'!F79</f>
        <v>0</v>
      </c>
      <c r="G84" s="244">
        <f t="shared" si="2"/>
        <v>0</v>
      </c>
      <c r="H84" s="240">
        <f>'Kustannusarvio|Rakennusselostus'!H79</f>
        <v>0</v>
      </c>
      <c r="I84" s="240">
        <f>'Kustannusarvio|Rakennusselostus'!I79</f>
        <v>0</v>
      </c>
      <c r="J84" s="240">
        <f>'Kustannusarvio|Rakennusselostus'!J79</f>
        <v>0</v>
      </c>
      <c r="K84" s="244">
        <f t="shared" si="3"/>
        <v>0</v>
      </c>
      <c r="L84" s="1"/>
    </row>
    <row r="85" spans="1:12" x14ac:dyDescent="0.35">
      <c r="A85" s="29" t="s">
        <v>96</v>
      </c>
      <c r="B85" s="254"/>
      <c r="C85" s="307"/>
      <c r="D85" s="71"/>
      <c r="E85" s="71"/>
      <c r="F85" s="71"/>
      <c r="G85" s="308"/>
      <c r="H85" s="71"/>
      <c r="I85" s="71"/>
      <c r="J85" s="71"/>
      <c r="K85" s="308"/>
      <c r="L85" s="1"/>
    </row>
    <row r="86" spans="1:12" x14ac:dyDescent="0.35">
      <c r="A86" s="19"/>
      <c r="B86" s="212" t="s">
        <v>97</v>
      </c>
      <c r="C86" s="242">
        <f>'Kustannusarvio|Rakennusselostus'!C81</f>
        <v>0</v>
      </c>
      <c r="D86" s="240">
        <f>'Kustannusarvio|Rakennusselostus'!D81</f>
        <v>0</v>
      </c>
      <c r="E86" s="240">
        <f>'Kustannusarvio|Rakennusselostus'!E81</f>
        <v>0</v>
      </c>
      <c r="F86" s="240">
        <f>'Kustannusarvio|Rakennusselostus'!F81</f>
        <v>0</v>
      </c>
      <c r="G86" s="244">
        <f t="shared" si="2"/>
        <v>0</v>
      </c>
      <c r="H86" s="240">
        <f>'Kustannusarvio|Rakennusselostus'!H81</f>
        <v>0</v>
      </c>
      <c r="I86" s="240">
        <f>'Kustannusarvio|Rakennusselostus'!I81</f>
        <v>0</v>
      </c>
      <c r="J86" s="240">
        <f>'Kustannusarvio|Rakennusselostus'!J81</f>
        <v>0</v>
      </c>
      <c r="K86" s="244">
        <f t="shared" si="3"/>
        <v>0</v>
      </c>
      <c r="L86" s="1"/>
    </row>
    <row r="87" spans="1:12" x14ac:dyDescent="0.35">
      <c r="A87" s="19"/>
      <c r="B87" s="212" t="s">
        <v>43</v>
      </c>
      <c r="C87" s="242">
        <f>'Kustannusarvio|Rakennusselostus'!C82</f>
        <v>0</v>
      </c>
      <c r="D87" s="240">
        <f>'Kustannusarvio|Rakennusselostus'!D82</f>
        <v>0</v>
      </c>
      <c r="E87" s="240">
        <f>'Kustannusarvio|Rakennusselostus'!E82</f>
        <v>0</v>
      </c>
      <c r="F87" s="240">
        <f>'Kustannusarvio|Rakennusselostus'!F82</f>
        <v>0</v>
      </c>
      <c r="G87" s="244">
        <f t="shared" si="2"/>
        <v>0</v>
      </c>
      <c r="H87" s="240">
        <f>'Kustannusarvio|Rakennusselostus'!H82</f>
        <v>0</v>
      </c>
      <c r="I87" s="240">
        <f>'Kustannusarvio|Rakennusselostus'!I82</f>
        <v>0</v>
      </c>
      <c r="J87" s="240">
        <f>'Kustannusarvio|Rakennusselostus'!J82</f>
        <v>0</v>
      </c>
      <c r="K87" s="244">
        <f t="shared" si="3"/>
        <v>0</v>
      </c>
      <c r="L87" s="1"/>
    </row>
    <row r="88" spans="1:12" x14ac:dyDescent="0.35">
      <c r="A88" s="19"/>
      <c r="B88" s="212" t="s">
        <v>98</v>
      </c>
      <c r="C88" s="242">
        <f>'Kustannusarvio|Rakennusselostus'!C83</f>
        <v>0</v>
      </c>
      <c r="D88" s="240">
        <f>'Kustannusarvio|Rakennusselostus'!D83</f>
        <v>0</v>
      </c>
      <c r="E88" s="240">
        <f>'Kustannusarvio|Rakennusselostus'!E83</f>
        <v>0</v>
      </c>
      <c r="F88" s="240">
        <f>'Kustannusarvio|Rakennusselostus'!F83</f>
        <v>0</v>
      </c>
      <c r="G88" s="244">
        <f t="shared" si="2"/>
        <v>0</v>
      </c>
      <c r="H88" s="240">
        <f>'Kustannusarvio|Rakennusselostus'!H83</f>
        <v>0</v>
      </c>
      <c r="I88" s="240">
        <f>'Kustannusarvio|Rakennusselostus'!I83</f>
        <v>0</v>
      </c>
      <c r="J88" s="240">
        <f>'Kustannusarvio|Rakennusselostus'!J83</f>
        <v>0</v>
      </c>
      <c r="K88" s="244">
        <f t="shared" si="3"/>
        <v>0</v>
      </c>
      <c r="L88" s="1"/>
    </row>
    <row r="89" spans="1:12" x14ac:dyDescent="0.35">
      <c r="A89" s="19"/>
      <c r="B89" s="212" t="s">
        <v>99</v>
      </c>
      <c r="C89" s="242">
        <f>'Kustannusarvio|Rakennusselostus'!C84</f>
        <v>0</v>
      </c>
      <c r="D89" s="240">
        <f>'Kustannusarvio|Rakennusselostus'!D84</f>
        <v>0</v>
      </c>
      <c r="E89" s="240">
        <f>'Kustannusarvio|Rakennusselostus'!E84</f>
        <v>0</v>
      </c>
      <c r="F89" s="240">
        <f>'Kustannusarvio|Rakennusselostus'!F84</f>
        <v>0</v>
      </c>
      <c r="G89" s="244">
        <f t="shared" si="2"/>
        <v>0</v>
      </c>
      <c r="H89" s="240">
        <f>'Kustannusarvio|Rakennusselostus'!H84</f>
        <v>0</v>
      </c>
      <c r="I89" s="240">
        <f>'Kustannusarvio|Rakennusselostus'!I84</f>
        <v>0</v>
      </c>
      <c r="J89" s="240">
        <f>'Kustannusarvio|Rakennusselostus'!J84</f>
        <v>0</v>
      </c>
      <c r="K89" s="244">
        <f t="shared" si="3"/>
        <v>0</v>
      </c>
      <c r="L89" s="1"/>
    </row>
    <row r="90" spans="1:12" x14ac:dyDescent="0.35">
      <c r="A90" s="19"/>
      <c r="B90" s="212" t="s">
        <v>150</v>
      </c>
      <c r="C90" s="242">
        <f>'Kustannusarvio|Rakennusselostus'!C85</f>
        <v>0</v>
      </c>
      <c r="D90" s="240">
        <f>'Kustannusarvio|Rakennusselostus'!D85</f>
        <v>0</v>
      </c>
      <c r="E90" s="240">
        <f>'Kustannusarvio|Rakennusselostus'!E85</f>
        <v>0</v>
      </c>
      <c r="F90" s="240">
        <f>'Kustannusarvio|Rakennusselostus'!F85</f>
        <v>0</v>
      </c>
      <c r="G90" s="244">
        <f t="shared" si="2"/>
        <v>0</v>
      </c>
      <c r="H90" s="240">
        <f>'Kustannusarvio|Rakennusselostus'!H85</f>
        <v>0</v>
      </c>
      <c r="I90" s="240">
        <f>'Kustannusarvio|Rakennusselostus'!I85</f>
        <v>0</v>
      </c>
      <c r="J90" s="240">
        <f>'Kustannusarvio|Rakennusselostus'!J85</f>
        <v>0</v>
      </c>
      <c r="K90" s="244">
        <f t="shared" si="3"/>
        <v>0</v>
      </c>
      <c r="L90" s="1"/>
    </row>
    <row r="91" spans="1:12" x14ac:dyDescent="0.35">
      <c r="A91" s="19"/>
      <c r="B91" s="248" t="str">
        <f>'Kustannusarvio|Rakennusselostus'!B86</f>
        <v>Muu rakennusosa</v>
      </c>
      <c r="C91" s="242">
        <f>'Kustannusarvio|Rakennusselostus'!C86</f>
        <v>0</v>
      </c>
      <c r="D91" s="240">
        <f>'Kustannusarvio|Rakennusselostus'!D86</f>
        <v>0</v>
      </c>
      <c r="E91" s="240">
        <f>'Kustannusarvio|Rakennusselostus'!E86</f>
        <v>0</v>
      </c>
      <c r="F91" s="240">
        <f>'Kustannusarvio|Rakennusselostus'!F86</f>
        <v>0</v>
      </c>
      <c r="G91" s="244">
        <f t="shared" si="2"/>
        <v>0</v>
      </c>
      <c r="H91" s="240">
        <f>'Kustannusarvio|Rakennusselostus'!H86</f>
        <v>0</v>
      </c>
      <c r="I91" s="240">
        <f>'Kustannusarvio|Rakennusselostus'!I86</f>
        <v>0</v>
      </c>
      <c r="J91" s="240">
        <f>'Kustannusarvio|Rakennusselostus'!J86</f>
        <v>0</v>
      </c>
      <c r="K91" s="244">
        <f t="shared" si="3"/>
        <v>0</v>
      </c>
      <c r="L91" s="1"/>
    </row>
    <row r="92" spans="1:12" x14ac:dyDescent="0.35">
      <c r="A92" s="19"/>
      <c r="B92" s="248" t="str">
        <f>'Kustannusarvio|Rakennusselostus'!B87</f>
        <v>Muu rakennusosa</v>
      </c>
      <c r="C92" s="242">
        <f>'Kustannusarvio|Rakennusselostus'!C87</f>
        <v>0</v>
      </c>
      <c r="D92" s="240">
        <f>'Kustannusarvio|Rakennusselostus'!D87</f>
        <v>0</v>
      </c>
      <c r="E92" s="240">
        <f>'Kustannusarvio|Rakennusselostus'!E87</f>
        <v>0</v>
      </c>
      <c r="F92" s="240">
        <f>'Kustannusarvio|Rakennusselostus'!F87</f>
        <v>0</v>
      </c>
      <c r="G92" s="244">
        <f t="shared" si="2"/>
        <v>0</v>
      </c>
      <c r="H92" s="240">
        <f>'Kustannusarvio|Rakennusselostus'!H87</f>
        <v>0</v>
      </c>
      <c r="I92" s="240">
        <f>'Kustannusarvio|Rakennusselostus'!I87</f>
        <v>0</v>
      </c>
      <c r="J92" s="240">
        <f>'Kustannusarvio|Rakennusselostus'!J87</f>
        <v>0</v>
      </c>
      <c r="K92" s="244">
        <f t="shared" si="3"/>
        <v>0</v>
      </c>
      <c r="L92" s="1"/>
    </row>
    <row r="93" spans="1:12" x14ac:dyDescent="0.35">
      <c r="A93" s="29" t="s">
        <v>100</v>
      </c>
      <c r="B93" s="254"/>
      <c r="C93" s="307"/>
      <c r="D93" s="71"/>
      <c r="E93" s="71"/>
      <c r="F93" s="71"/>
      <c r="G93" s="308"/>
      <c r="H93" s="71"/>
      <c r="I93" s="71"/>
      <c r="J93" s="71"/>
      <c r="K93" s="308"/>
      <c r="L93" s="1"/>
    </row>
    <row r="94" spans="1:12" x14ac:dyDescent="0.35">
      <c r="A94" s="19"/>
      <c r="B94" s="212" t="s">
        <v>104</v>
      </c>
      <c r="C94" s="242">
        <f>'Kustannusarvio|Rakennusselostus'!C89</f>
        <v>0</v>
      </c>
      <c r="D94" s="240">
        <f>'Kustannusarvio|Rakennusselostus'!D89</f>
        <v>0</v>
      </c>
      <c r="E94" s="240">
        <f>'Kustannusarvio|Rakennusselostus'!E89</f>
        <v>0</v>
      </c>
      <c r="F94" s="240">
        <f>'Kustannusarvio|Rakennusselostus'!F89</f>
        <v>0</v>
      </c>
      <c r="G94" s="244">
        <f t="shared" si="2"/>
        <v>0</v>
      </c>
      <c r="H94" s="240">
        <f>'Kustannusarvio|Rakennusselostus'!H89</f>
        <v>0</v>
      </c>
      <c r="I94" s="240">
        <f>'Kustannusarvio|Rakennusselostus'!I89</f>
        <v>0</v>
      </c>
      <c r="J94" s="240">
        <f>'Kustannusarvio|Rakennusselostus'!J89</f>
        <v>0</v>
      </c>
      <c r="K94" s="244">
        <f t="shared" si="3"/>
        <v>0</v>
      </c>
      <c r="L94" s="1"/>
    </row>
    <row r="95" spans="1:12" x14ac:dyDescent="0.35">
      <c r="A95" s="19"/>
      <c r="B95" s="212" t="s">
        <v>103</v>
      </c>
      <c r="C95" s="242">
        <f>'Kustannusarvio|Rakennusselostus'!C90</f>
        <v>0</v>
      </c>
      <c r="D95" s="240">
        <f>'Kustannusarvio|Rakennusselostus'!D90</f>
        <v>0</v>
      </c>
      <c r="E95" s="240">
        <f>'Kustannusarvio|Rakennusselostus'!E90</f>
        <v>0</v>
      </c>
      <c r="F95" s="240">
        <f>'Kustannusarvio|Rakennusselostus'!F90</f>
        <v>0</v>
      </c>
      <c r="G95" s="244">
        <f t="shared" si="2"/>
        <v>0</v>
      </c>
      <c r="H95" s="240">
        <f>'Kustannusarvio|Rakennusselostus'!H90</f>
        <v>0</v>
      </c>
      <c r="I95" s="240">
        <f>'Kustannusarvio|Rakennusselostus'!I90</f>
        <v>0</v>
      </c>
      <c r="J95" s="240">
        <f>'Kustannusarvio|Rakennusselostus'!J90</f>
        <v>0</v>
      </c>
      <c r="K95" s="244">
        <f t="shared" si="3"/>
        <v>0</v>
      </c>
      <c r="L95" s="1"/>
    </row>
    <row r="96" spans="1:12" x14ac:dyDescent="0.35">
      <c r="A96" s="19"/>
      <c r="B96" s="212" t="s">
        <v>105</v>
      </c>
      <c r="C96" s="242">
        <f>'Kustannusarvio|Rakennusselostus'!C91</f>
        <v>0</v>
      </c>
      <c r="D96" s="240">
        <f>'Kustannusarvio|Rakennusselostus'!D91</f>
        <v>0</v>
      </c>
      <c r="E96" s="240">
        <f>'Kustannusarvio|Rakennusselostus'!E91</f>
        <v>0</v>
      </c>
      <c r="F96" s="240">
        <f>'Kustannusarvio|Rakennusselostus'!F91</f>
        <v>0</v>
      </c>
      <c r="G96" s="244">
        <f t="shared" si="2"/>
        <v>0</v>
      </c>
      <c r="H96" s="240">
        <f>'Kustannusarvio|Rakennusselostus'!H91</f>
        <v>0</v>
      </c>
      <c r="I96" s="240">
        <f>'Kustannusarvio|Rakennusselostus'!I91</f>
        <v>0</v>
      </c>
      <c r="J96" s="240">
        <f>'Kustannusarvio|Rakennusselostus'!J91</f>
        <v>0</v>
      </c>
      <c r="K96" s="244">
        <f t="shared" si="3"/>
        <v>0</v>
      </c>
      <c r="L96" s="1"/>
    </row>
    <row r="97" spans="1:12" x14ac:dyDescent="0.35">
      <c r="A97" s="19"/>
      <c r="B97" s="212" t="s">
        <v>151</v>
      </c>
      <c r="C97" s="242">
        <f>'Kustannusarvio|Rakennusselostus'!C92</f>
        <v>0</v>
      </c>
      <c r="D97" s="240">
        <f>'Kustannusarvio|Rakennusselostus'!D92</f>
        <v>0</v>
      </c>
      <c r="E97" s="240">
        <f>'Kustannusarvio|Rakennusselostus'!E92</f>
        <v>0</v>
      </c>
      <c r="F97" s="240">
        <f>'Kustannusarvio|Rakennusselostus'!F92</f>
        <v>0</v>
      </c>
      <c r="G97" s="244">
        <f t="shared" si="2"/>
        <v>0</v>
      </c>
      <c r="H97" s="240">
        <f>'Kustannusarvio|Rakennusselostus'!H92</f>
        <v>0</v>
      </c>
      <c r="I97" s="240">
        <f>'Kustannusarvio|Rakennusselostus'!I92</f>
        <v>0</v>
      </c>
      <c r="J97" s="240">
        <f>'Kustannusarvio|Rakennusselostus'!J92</f>
        <v>0</v>
      </c>
      <c r="K97" s="244">
        <f t="shared" si="3"/>
        <v>0</v>
      </c>
      <c r="L97" s="1"/>
    </row>
    <row r="98" spans="1:12" x14ac:dyDescent="0.35">
      <c r="A98" s="19"/>
      <c r="B98" s="212" t="s">
        <v>106</v>
      </c>
      <c r="C98" s="242">
        <f>'Kustannusarvio|Rakennusselostus'!C93</f>
        <v>0</v>
      </c>
      <c r="D98" s="240">
        <f>'Kustannusarvio|Rakennusselostus'!D93</f>
        <v>0</v>
      </c>
      <c r="E98" s="240">
        <f>'Kustannusarvio|Rakennusselostus'!E93</f>
        <v>0</v>
      </c>
      <c r="F98" s="240">
        <f>'Kustannusarvio|Rakennusselostus'!F93</f>
        <v>0</v>
      </c>
      <c r="G98" s="244">
        <f t="shared" si="2"/>
        <v>0</v>
      </c>
      <c r="H98" s="240">
        <f>'Kustannusarvio|Rakennusselostus'!H93</f>
        <v>0</v>
      </c>
      <c r="I98" s="240">
        <f>'Kustannusarvio|Rakennusselostus'!I93</f>
        <v>0</v>
      </c>
      <c r="J98" s="240">
        <f>'Kustannusarvio|Rakennusselostus'!J93</f>
        <v>0</v>
      </c>
      <c r="K98" s="244">
        <f t="shared" si="3"/>
        <v>0</v>
      </c>
      <c r="L98" s="1"/>
    </row>
    <row r="99" spans="1:12" x14ac:dyDescent="0.35">
      <c r="A99" s="19"/>
      <c r="B99" s="212" t="s">
        <v>152</v>
      </c>
      <c r="C99" s="242">
        <f>'Kustannusarvio|Rakennusselostus'!C94</f>
        <v>0</v>
      </c>
      <c r="D99" s="240">
        <f>'Kustannusarvio|Rakennusselostus'!D94</f>
        <v>0</v>
      </c>
      <c r="E99" s="240">
        <f>'Kustannusarvio|Rakennusselostus'!E94</f>
        <v>0</v>
      </c>
      <c r="F99" s="240">
        <f>'Kustannusarvio|Rakennusselostus'!F94</f>
        <v>0</v>
      </c>
      <c r="G99" s="244">
        <f t="shared" si="2"/>
        <v>0</v>
      </c>
      <c r="H99" s="240">
        <f>'Kustannusarvio|Rakennusselostus'!H94</f>
        <v>0</v>
      </c>
      <c r="I99" s="240">
        <f>'Kustannusarvio|Rakennusselostus'!I94</f>
        <v>0</v>
      </c>
      <c r="J99" s="240">
        <f>'Kustannusarvio|Rakennusselostus'!J94</f>
        <v>0</v>
      </c>
      <c r="K99" s="244">
        <f t="shared" si="3"/>
        <v>0</v>
      </c>
      <c r="L99" s="1"/>
    </row>
    <row r="100" spans="1:12" x14ac:dyDescent="0.35">
      <c r="A100" s="19"/>
      <c r="B100" s="248" t="str">
        <f>'Kustannusarvio|Rakennusselostus'!B95</f>
        <v>Muut tilapinnat</v>
      </c>
      <c r="C100" s="242">
        <f>'Kustannusarvio|Rakennusselostus'!C95</f>
        <v>0</v>
      </c>
      <c r="D100" s="240">
        <f>'Kustannusarvio|Rakennusselostus'!D95</f>
        <v>0</v>
      </c>
      <c r="E100" s="240">
        <f>'Kustannusarvio|Rakennusselostus'!E95</f>
        <v>0</v>
      </c>
      <c r="F100" s="240">
        <f>'Kustannusarvio|Rakennusselostus'!F95</f>
        <v>0</v>
      </c>
      <c r="G100" s="244">
        <f t="shared" si="2"/>
        <v>0</v>
      </c>
      <c r="H100" s="240">
        <f>'Kustannusarvio|Rakennusselostus'!H95</f>
        <v>0</v>
      </c>
      <c r="I100" s="240">
        <f>'Kustannusarvio|Rakennusselostus'!I95</f>
        <v>0</v>
      </c>
      <c r="J100" s="240">
        <f>'Kustannusarvio|Rakennusselostus'!J95</f>
        <v>0</v>
      </c>
      <c r="K100" s="244">
        <f t="shared" si="3"/>
        <v>0</v>
      </c>
      <c r="L100" s="1"/>
    </row>
    <row r="101" spans="1:12" x14ac:dyDescent="0.35">
      <c r="A101" s="29" t="s">
        <v>108</v>
      </c>
      <c r="B101" s="254"/>
      <c r="C101" s="307"/>
      <c r="D101" s="71"/>
      <c r="E101" s="71"/>
      <c r="F101" s="71"/>
      <c r="G101" s="308"/>
      <c r="H101" s="71"/>
      <c r="I101" s="71"/>
      <c r="J101" s="71"/>
      <c r="K101" s="308"/>
      <c r="L101" s="1"/>
    </row>
    <row r="102" spans="1:12" x14ac:dyDescent="0.35">
      <c r="A102" s="19"/>
      <c r="B102" s="212" t="s">
        <v>109</v>
      </c>
      <c r="C102" s="242">
        <f>'Kustannusarvio|Rakennusselostus'!C97</f>
        <v>0</v>
      </c>
      <c r="D102" s="240">
        <f>'Kustannusarvio|Rakennusselostus'!D97</f>
        <v>0</v>
      </c>
      <c r="E102" s="240">
        <f>'Kustannusarvio|Rakennusselostus'!E97</f>
        <v>0</v>
      </c>
      <c r="F102" s="240">
        <f>'Kustannusarvio|Rakennusselostus'!F97</f>
        <v>0</v>
      </c>
      <c r="G102" s="244">
        <f t="shared" si="2"/>
        <v>0</v>
      </c>
      <c r="H102" s="240">
        <f>'Kustannusarvio|Rakennusselostus'!H97</f>
        <v>0</v>
      </c>
      <c r="I102" s="240">
        <f>'Kustannusarvio|Rakennusselostus'!I97</f>
        <v>0</v>
      </c>
      <c r="J102" s="240">
        <f>'Kustannusarvio|Rakennusselostus'!J97</f>
        <v>0</v>
      </c>
      <c r="K102" s="244">
        <f t="shared" si="3"/>
        <v>0</v>
      </c>
      <c r="L102" s="1"/>
    </row>
    <row r="103" spans="1:12" x14ac:dyDescent="0.35">
      <c r="A103" s="19"/>
      <c r="B103" s="212" t="s">
        <v>110</v>
      </c>
      <c r="C103" s="242">
        <f>'Kustannusarvio|Rakennusselostus'!C98</f>
        <v>0</v>
      </c>
      <c r="D103" s="240">
        <f>'Kustannusarvio|Rakennusselostus'!D98</f>
        <v>0</v>
      </c>
      <c r="E103" s="240">
        <f>'Kustannusarvio|Rakennusselostus'!E98</f>
        <v>0</v>
      </c>
      <c r="F103" s="240">
        <f>'Kustannusarvio|Rakennusselostus'!F98</f>
        <v>0</v>
      </c>
      <c r="G103" s="244">
        <f t="shared" si="2"/>
        <v>0</v>
      </c>
      <c r="H103" s="240">
        <f>'Kustannusarvio|Rakennusselostus'!H98</f>
        <v>0</v>
      </c>
      <c r="I103" s="240">
        <f>'Kustannusarvio|Rakennusselostus'!I98</f>
        <v>0</v>
      </c>
      <c r="J103" s="240">
        <f>'Kustannusarvio|Rakennusselostus'!J98</f>
        <v>0</v>
      </c>
      <c r="K103" s="244">
        <f t="shared" si="3"/>
        <v>0</v>
      </c>
      <c r="L103" s="1"/>
    </row>
    <row r="104" spans="1:12" x14ac:dyDescent="0.35">
      <c r="A104" s="19"/>
      <c r="B104" s="212" t="s">
        <v>111</v>
      </c>
      <c r="C104" s="242">
        <f>'Kustannusarvio|Rakennusselostus'!C99</f>
        <v>0</v>
      </c>
      <c r="D104" s="240">
        <f>'Kustannusarvio|Rakennusselostus'!D99</f>
        <v>0</v>
      </c>
      <c r="E104" s="240">
        <f>'Kustannusarvio|Rakennusselostus'!E99</f>
        <v>0</v>
      </c>
      <c r="F104" s="240">
        <f>'Kustannusarvio|Rakennusselostus'!F99</f>
        <v>0</v>
      </c>
      <c r="G104" s="244">
        <f t="shared" si="2"/>
        <v>0</v>
      </c>
      <c r="H104" s="240">
        <f>'Kustannusarvio|Rakennusselostus'!H99</f>
        <v>0</v>
      </c>
      <c r="I104" s="240">
        <f>'Kustannusarvio|Rakennusselostus'!I99</f>
        <v>0</v>
      </c>
      <c r="J104" s="240">
        <f>'Kustannusarvio|Rakennusselostus'!J99</f>
        <v>0</v>
      </c>
      <c r="K104" s="244">
        <f t="shared" si="3"/>
        <v>0</v>
      </c>
      <c r="L104" s="1"/>
    </row>
    <row r="105" spans="1:12" x14ac:dyDescent="0.35">
      <c r="A105" s="19"/>
      <c r="B105" s="212" t="s">
        <v>113</v>
      </c>
      <c r="C105" s="242">
        <f>'Kustannusarvio|Rakennusselostus'!C100</f>
        <v>0</v>
      </c>
      <c r="D105" s="240">
        <f>'Kustannusarvio|Rakennusselostus'!D100</f>
        <v>0</v>
      </c>
      <c r="E105" s="240">
        <f>'Kustannusarvio|Rakennusselostus'!E100</f>
        <v>0</v>
      </c>
      <c r="F105" s="240">
        <f>'Kustannusarvio|Rakennusselostus'!F100</f>
        <v>0</v>
      </c>
      <c r="G105" s="244">
        <f t="shared" si="2"/>
        <v>0</v>
      </c>
      <c r="H105" s="240">
        <f>'Kustannusarvio|Rakennusselostus'!H100</f>
        <v>0</v>
      </c>
      <c r="I105" s="240">
        <f>'Kustannusarvio|Rakennusselostus'!I100</f>
        <v>0</v>
      </c>
      <c r="J105" s="240">
        <f>'Kustannusarvio|Rakennusselostus'!J100</f>
        <v>0</v>
      </c>
      <c r="K105" s="244">
        <f t="shared" si="3"/>
        <v>0</v>
      </c>
      <c r="L105" s="1"/>
    </row>
    <row r="106" spans="1:12" x14ac:dyDescent="0.35">
      <c r="A106" s="19"/>
      <c r="B106" s="212" t="s">
        <v>112</v>
      </c>
      <c r="C106" s="242">
        <f>'Kustannusarvio|Rakennusselostus'!C101</f>
        <v>0</v>
      </c>
      <c r="D106" s="240">
        <f>'Kustannusarvio|Rakennusselostus'!D101</f>
        <v>0</v>
      </c>
      <c r="E106" s="240">
        <f>'Kustannusarvio|Rakennusselostus'!E101</f>
        <v>0</v>
      </c>
      <c r="F106" s="240">
        <f>'Kustannusarvio|Rakennusselostus'!F101</f>
        <v>0</v>
      </c>
      <c r="G106" s="244">
        <f t="shared" si="2"/>
        <v>0</v>
      </c>
      <c r="H106" s="240">
        <f>'Kustannusarvio|Rakennusselostus'!H101</f>
        <v>0</v>
      </c>
      <c r="I106" s="240">
        <f>'Kustannusarvio|Rakennusselostus'!I101</f>
        <v>0</v>
      </c>
      <c r="J106" s="240">
        <f>'Kustannusarvio|Rakennusselostus'!J101</f>
        <v>0</v>
      </c>
      <c r="K106" s="244">
        <f t="shared" si="3"/>
        <v>0</v>
      </c>
      <c r="L106" s="1"/>
    </row>
    <row r="107" spans="1:12" x14ac:dyDescent="0.35">
      <c r="A107" s="19"/>
      <c r="B107" s="212" t="s">
        <v>153</v>
      </c>
      <c r="C107" s="242">
        <f>'Kustannusarvio|Rakennusselostus'!C102</f>
        <v>0</v>
      </c>
      <c r="D107" s="240">
        <f>'Kustannusarvio|Rakennusselostus'!D102</f>
        <v>0</v>
      </c>
      <c r="E107" s="240">
        <f>'Kustannusarvio|Rakennusselostus'!E102</f>
        <v>0</v>
      </c>
      <c r="F107" s="240">
        <f>'Kustannusarvio|Rakennusselostus'!F102</f>
        <v>0</v>
      </c>
      <c r="G107" s="244">
        <f t="shared" si="2"/>
        <v>0</v>
      </c>
      <c r="H107" s="240">
        <f>'Kustannusarvio|Rakennusselostus'!H102</f>
        <v>0</v>
      </c>
      <c r="I107" s="240">
        <f>'Kustannusarvio|Rakennusselostus'!I102</f>
        <v>0</v>
      </c>
      <c r="J107" s="240">
        <f>'Kustannusarvio|Rakennusselostus'!J102</f>
        <v>0</v>
      </c>
      <c r="K107" s="244">
        <f t="shared" si="3"/>
        <v>0</v>
      </c>
      <c r="L107" s="1"/>
    </row>
    <row r="108" spans="1:12" x14ac:dyDescent="0.35">
      <c r="A108" s="19"/>
      <c r="B108" s="212" t="s">
        <v>114</v>
      </c>
      <c r="C108" s="242">
        <f>'Kustannusarvio|Rakennusselostus'!C103</f>
        <v>0</v>
      </c>
      <c r="D108" s="240">
        <f>'Kustannusarvio|Rakennusselostus'!D103</f>
        <v>0</v>
      </c>
      <c r="E108" s="240">
        <f>'Kustannusarvio|Rakennusselostus'!E103</f>
        <v>0</v>
      </c>
      <c r="F108" s="240">
        <f>'Kustannusarvio|Rakennusselostus'!F103</f>
        <v>0</v>
      </c>
      <c r="G108" s="244">
        <f t="shared" si="2"/>
        <v>0</v>
      </c>
      <c r="H108" s="240">
        <f>'Kustannusarvio|Rakennusselostus'!H103</f>
        <v>0</v>
      </c>
      <c r="I108" s="240">
        <f>'Kustannusarvio|Rakennusselostus'!I103</f>
        <v>0</v>
      </c>
      <c r="J108" s="240">
        <f>'Kustannusarvio|Rakennusselostus'!J103</f>
        <v>0</v>
      </c>
      <c r="K108" s="244">
        <f t="shared" si="3"/>
        <v>0</v>
      </c>
      <c r="L108" s="1"/>
    </row>
    <row r="109" spans="1:12" x14ac:dyDescent="0.35">
      <c r="A109" s="19"/>
      <c r="B109" s="212" t="s">
        <v>116</v>
      </c>
      <c r="C109" s="242">
        <f>'Kustannusarvio|Rakennusselostus'!C104</f>
        <v>0</v>
      </c>
      <c r="D109" s="240">
        <f>'Kustannusarvio|Rakennusselostus'!D104</f>
        <v>0</v>
      </c>
      <c r="E109" s="240">
        <f>'Kustannusarvio|Rakennusselostus'!E104</f>
        <v>0</v>
      </c>
      <c r="F109" s="240">
        <f>'Kustannusarvio|Rakennusselostus'!F104</f>
        <v>0</v>
      </c>
      <c r="G109" s="244">
        <f t="shared" si="2"/>
        <v>0</v>
      </c>
      <c r="H109" s="240">
        <f>'Kustannusarvio|Rakennusselostus'!H104</f>
        <v>0</v>
      </c>
      <c r="I109" s="240">
        <f>'Kustannusarvio|Rakennusselostus'!I104</f>
        <v>0</v>
      </c>
      <c r="J109" s="240">
        <f>'Kustannusarvio|Rakennusselostus'!J104</f>
        <v>0</v>
      </c>
      <c r="K109" s="244">
        <f t="shared" si="3"/>
        <v>0</v>
      </c>
      <c r="L109" s="1"/>
    </row>
    <row r="110" spans="1:12" x14ac:dyDescent="0.35">
      <c r="A110" s="19"/>
      <c r="B110" s="248" t="str">
        <f>'Kustannusarvio|Rakennusselostus'!B105</f>
        <v>Muu laite</v>
      </c>
      <c r="C110" s="242">
        <f>'Kustannusarvio|Rakennusselostus'!C105</f>
        <v>0</v>
      </c>
      <c r="D110" s="240">
        <f>'Kustannusarvio|Rakennusselostus'!D105</f>
        <v>0</v>
      </c>
      <c r="E110" s="240">
        <f>'Kustannusarvio|Rakennusselostus'!E105</f>
        <v>0</v>
      </c>
      <c r="F110" s="240">
        <f>'Kustannusarvio|Rakennusselostus'!F105</f>
        <v>0</v>
      </c>
      <c r="G110" s="244">
        <f t="shared" si="2"/>
        <v>0</v>
      </c>
      <c r="H110" s="240">
        <f>'Kustannusarvio|Rakennusselostus'!H105</f>
        <v>0</v>
      </c>
      <c r="I110" s="240">
        <f>'Kustannusarvio|Rakennusselostus'!I105</f>
        <v>0</v>
      </c>
      <c r="J110" s="240">
        <f>'Kustannusarvio|Rakennusselostus'!J105</f>
        <v>0</v>
      </c>
      <c r="K110" s="244">
        <f t="shared" si="3"/>
        <v>0</v>
      </c>
      <c r="L110" s="1"/>
    </row>
    <row r="111" spans="1:12" x14ac:dyDescent="0.35">
      <c r="A111" s="19"/>
      <c r="B111" s="248" t="str">
        <f>'Kustannusarvio|Rakennusselostus'!B106</f>
        <v>Muu laite</v>
      </c>
      <c r="C111" s="242">
        <f>'Kustannusarvio|Rakennusselostus'!C106</f>
        <v>0</v>
      </c>
      <c r="D111" s="240">
        <f>'Kustannusarvio|Rakennusselostus'!D106</f>
        <v>0</v>
      </c>
      <c r="E111" s="240">
        <f>'Kustannusarvio|Rakennusselostus'!E106</f>
        <v>0</v>
      </c>
      <c r="F111" s="240">
        <f>'Kustannusarvio|Rakennusselostus'!F106</f>
        <v>0</v>
      </c>
      <c r="G111" s="244">
        <f t="shared" si="2"/>
        <v>0</v>
      </c>
      <c r="H111" s="240">
        <f>'Kustannusarvio|Rakennusselostus'!H106</f>
        <v>0</v>
      </c>
      <c r="I111" s="240">
        <f>'Kustannusarvio|Rakennusselostus'!I106</f>
        <v>0</v>
      </c>
      <c r="J111" s="240">
        <f>'Kustannusarvio|Rakennusselostus'!J106</f>
        <v>0</v>
      </c>
      <c r="K111" s="244">
        <f t="shared" si="3"/>
        <v>0</v>
      </c>
      <c r="L111" s="1"/>
    </row>
    <row r="112" spans="1:12" x14ac:dyDescent="0.35">
      <c r="A112" s="19"/>
      <c r="B112" s="248" t="str">
        <f>'Kustannusarvio|Rakennusselostus'!B107</f>
        <v>Muu laite</v>
      </c>
      <c r="C112" s="242">
        <f>'Kustannusarvio|Rakennusselostus'!C107</f>
        <v>0</v>
      </c>
      <c r="D112" s="240">
        <f>'Kustannusarvio|Rakennusselostus'!D107</f>
        <v>0</v>
      </c>
      <c r="E112" s="240">
        <f>'Kustannusarvio|Rakennusselostus'!E107</f>
        <v>0</v>
      </c>
      <c r="F112" s="240">
        <f>'Kustannusarvio|Rakennusselostus'!F107</f>
        <v>0</v>
      </c>
      <c r="G112" s="244">
        <f t="shared" si="2"/>
        <v>0</v>
      </c>
      <c r="H112" s="240">
        <f>'Kustannusarvio|Rakennusselostus'!H107</f>
        <v>0</v>
      </c>
      <c r="I112" s="240">
        <f>'Kustannusarvio|Rakennusselostus'!I107</f>
        <v>0</v>
      </c>
      <c r="J112" s="240">
        <f>'Kustannusarvio|Rakennusselostus'!J107</f>
        <v>0</v>
      </c>
      <c r="K112" s="244">
        <f t="shared" si="3"/>
        <v>0</v>
      </c>
      <c r="L112" s="1"/>
    </row>
    <row r="113" spans="1:12" x14ac:dyDescent="0.35">
      <c r="A113" s="29" t="s">
        <v>117</v>
      </c>
      <c r="B113" s="254"/>
      <c r="C113" s="307"/>
      <c r="D113" s="71"/>
      <c r="E113" s="71"/>
      <c r="F113" s="71"/>
      <c r="G113" s="308"/>
      <c r="H113" s="71"/>
      <c r="I113" s="71"/>
      <c r="J113" s="71"/>
      <c r="K113" s="308"/>
      <c r="L113" s="1"/>
    </row>
    <row r="114" spans="1:12" x14ac:dyDescent="0.35">
      <c r="A114" s="19"/>
      <c r="B114" s="212" t="s">
        <v>21</v>
      </c>
      <c r="C114" s="242">
        <f>'Kustannusarvio|Rakennusselostus'!C109</f>
        <v>0</v>
      </c>
      <c r="D114" s="240">
        <f>'Kustannusarvio|Rakennusselostus'!D109</f>
        <v>0</v>
      </c>
      <c r="E114" s="240">
        <f>'Kustannusarvio|Rakennusselostus'!E109</f>
        <v>0</v>
      </c>
      <c r="F114" s="240">
        <f>'Kustannusarvio|Rakennusselostus'!F109</f>
        <v>0</v>
      </c>
      <c r="G114" s="244">
        <f t="shared" si="2"/>
        <v>0</v>
      </c>
      <c r="H114" s="240">
        <f>'Kustannusarvio|Rakennusselostus'!H109</f>
        <v>0</v>
      </c>
      <c r="I114" s="240">
        <f>'Kustannusarvio|Rakennusselostus'!I109</f>
        <v>0</v>
      </c>
      <c r="J114" s="240">
        <f>'Kustannusarvio|Rakennusselostus'!J109</f>
        <v>0</v>
      </c>
      <c r="K114" s="244">
        <f t="shared" si="3"/>
        <v>0</v>
      </c>
      <c r="L114" s="1"/>
    </row>
    <row r="115" spans="1:12" x14ac:dyDescent="0.35">
      <c r="A115" s="19"/>
      <c r="B115" s="212" t="s">
        <v>119</v>
      </c>
      <c r="C115" s="242">
        <f>'Kustannusarvio|Rakennusselostus'!C110</f>
        <v>0</v>
      </c>
      <c r="D115" s="240">
        <f>'Kustannusarvio|Rakennusselostus'!D110</f>
        <v>0</v>
      </c>
      <c r="E115" s="240">
        <f>'Kustannusarvio|Rakennusselostus'!E110</f>
        <v>0</v>
      </c>
      <c r="F115" s="240">
        <f>'Kustannusarvio|Rakennusselostus'!F110</f>
        <v>0</v>
      </c>
      <c r="G115" s="244">
        <f t="shared" si="2"/>
        <v>0</v>
      </c>
      <c r="H115" s="240">
        <f>'Kustannusarvio|Rakennusselostus'!H110</f>
        <v>0</v>
      </c>
      <c r="I115" s="240">
        <f>'Kustannusarvio|Rakennusselostus'!I110</f>
        <v>0</v>
      </c>
      <c r="J115" s="240">
        <f>'Kustannusarvio|Rakennusselostus'!J110</f>
        <v>0</v>
      </c>
      <c r="K115" s="244">
        <f t="shared" si="3"/>
        <v>0</v>
      </c>
      <c r="L115" s="1"/>
    </row>
    <row r="116" spans="1:12" x14ac:dyDescent="0.35">
      <c r="A116" s="19"/>
      <c r="B116" s="212" t="s">
        <v>120</v>
      </c>
      <c r="C116" s="242">
        <f>'Kustannusarvio|Rakennusselostus'!C111</f>
        <v>0</v>
      </c>
      <c r="D116" s="240">
        <f>'Kustannusarvio|Rakennusselostus'!D111</f>
        <v>0</v>
      </c>
      <c r="E116" s="240">
        <f>'Kustannusarvio|Rakennusselostus'!E111</f>
        <v>0</v>
      </c>
      <c r="F116" s="240">
        <f>'Kustannusarvio|Rakennusselostus'!F111</f>
        <v>0</v>
      </c>
      <c r="G116" s="244">
        <f t="shared" si="2"/>
        <v>0</v>
      </c>
      <c r="H116" s="240">
        <f>'Kustannusarvio|Rakennusselostus'!H111</f>
        <v>0</v>
      </c>
      <c r="I116" s="240">
        <f>'Kustannusarvio|Rakennusselostus'!I111</f>
        <v>0</v>
      </c>
      <c r="J116" s="240">
        <f>'Kustannusarvio|Rakennusselostus'!J111</f>
        <v>0</v>
      </c>
      <c r="K116" s="244">
        <f t="shared" si="3"/>
        <v>0</v>
      </c>
      <c r="L116" s="1"/>
    </row>
    <row r="117" spans="1:12" x14ac:dyDescent="0.35">
      <c r="A117" s="19"/>
      <c r="B117" s="212" t="s">
        <v>118</v>
      </c>
      <c r="C117" s="242">
        <f>'Kustannusarvio|Rakennusselostus'!C112</f>
        <v>0</v>
      </c>
      <c r="D117" s="240">
        <f>'Kustannusarvio|Rakennusselostus'!D112</f>
        <v>0</v>
      </c>
      <c r="E117" s="240">
        <f>'Kustannusarvio|Rakennusselostus'!E112</f>
        <v>0</v>
      </c>
      <c r="F117" s="240">
        <f>'Kustannusarvio|Rakennusselostus'!F112</f>
        <v>0</v>
      </c>
      <c r="G117" s="244">
        <f t="shared" si="2"/>
        <v>0</v>
      </c>
      <c r="H117" s="240">
        <f>'Kustannusarvio|Rakennusselostus'!H112</f>
        <v>0</v>
      </c>
      <c r="I117" s="240">
        <f>'Kustannusarvio|Rakennusselostus'!I112</f>
        <v>0</v>
      </c>
      <c r="J117" s="240">
        <f>'Kustannusarvio|Rakennusselostus'!J112</f>
        <v>0</v>
      </c>
      <c r="K117" s="244">
        <f t="shared" si="3"/>
        <v>0</v>
      </c>
      <c r="L117" s="1"/>
    </row>
    <row r="118" spans="1:12" x14ac:dyDescent="0.35">
      <c r="A118" s="19"/>
      <c r="B118" s="248" t="str">
        <f>'Kustannusarvio|Rakennusselostus'!B113</f>
        <v>Muut tilaelementit</v>
      </c>
      <c r="C118" s="242">
        <f>'Kustannusarvio|Rakennusselostus'!C113</f>
        <v>0</v>
      </c>
      <c r="D118" s="240">
        <f>'Kustannusarvio|Rakennusselostus'!D113</f>
        <v>0</v>
      </c>
      <c r="E118" s="240">
        <f>'Kustannusarvio|Rakennusselostus'!E113</f>
        <v>0</v>
      </c>
      <c r="F118" s="240">
        <f>'Kustannusarvio|Rakennusselostus'!F113</f>
        <v>0</v>
      </c>
      <c r="G118" s="244">
        <f t="shared" si="2"/>
        <v>0</v>
      </c>
      <c r="H118" s="240">
        <f>'Kustannusarvio|Rakennusselostus'!H113</f>
        <v>0</v>
      </c>
      <c r="I118" s="240">
        <f>'Kustannusarvio|Rakennusselostus'!I113</f>
        <v>0</v>
      </c>
      <c r="J118" s="240">
        <f>'Kustannusarvio|Rakennusselostus'!J113</f>
        <v>0</v>
      </c>
      <c r="K118" s="244">
        <f t="shared" si="3"/>
        <v>0</v>
      </c>
      <c r="L118" s="1"/>
    </row>
    <row r="119" spans="1:12" x14ac:dyDescent="0.35">
      <c r="A119" s="19"/>
      <c r="B119" s="248" t="str">
        <f>'Kustannusarvio|Rakennusselostus'!B114</f>
        <v>Muut tilaelementit</v>
      </c>
      <c r="C119" s="242">
        <f>'Kustannusarvio|Rakennusselostus'!C114</f>
        <v>0</v>
      </c>
      <c r="D119" s="240">
        <f>'Kustannusarvio|Rakennusselostus'!D114</f>
        <v>0</v>
      </c>
      <c r="E119" s="240">
        <f>'Kustannusarvio|Rakennusselostus'!E114</f>
        <v>0</v>
      </c>
      <c r="F119" s="240">
        <f>'Kustannusarvio|Rakennusselostus'!F114</f>
        <v>0</v>
      </c>
      <c r="G119" s="244">
        <f t="shared" si="2"/>
        <v>0</v>
      </c>
      <c r="H119" s="240">
        <f>'Kustannusarvio|Rakennusselostus'!H114</f>
        <v>0</v>
      </c>
      <c r="I119" s="240">
        <f>'Kustannusarvio|Rakennusselostus'!I114</f>
        <v>0</v>
      </c>
      <c r="J119" s="240">
        <f>'Kustannusarvio|Rakennusselostus'!J114</f>
        <v>0</v>
      </c>
      <c r="K119" s="244">
        <f t="shared" si="3"/>
        <v>0</v>
      </c>
      <c r="L119" s="1"/>
    </row>
    <row r="120" spans="1:12" x14ac:dyDescent="0.35">
      <c r="A120" s="19"/>
      <c r="B120" s="248" t="str">
        <f>'Kustannusarvio|Rakennusselostus'!B115</f>
        <v>Muut tilaelementit</v>
      </c>
      <c r="C120" s="242">
        <f>'Kustannusarvio|Rakennusselostus'!C115</f>
        <v>0</v>
      </c>
      <c r="D120" s="240">
        <f>'Kustannusarvio|Rakennusselostus'!D115</f>
        <v>0</v>
      </c>
      <c r="E120" s="240">
        <f>'Kustannusarvio|Rakennusselostus'!E115</f>
        <v>0</v>
      </c>
      <c r="F120" s="240">
        <f>'Kustannusarvio|Rakennusselostus'!F115</f>
        <v>0</v>
      </c>
      <c r="G120" s="244">
        <f t="shared" si="2"/>
        <v>0</v>
      </c>
      <c r="H120" s="240">
        <f>'Kustannusarvio|Rakennusselostus'!H115</f>
        <v>0</v>
      </c>
      <c r="I120" s="240">
        <f>'Kustannusarvio|Rakennusselostus'!I115</f>
        <v>0</v>
      </c>
      <c r="J120" s="240">
        <f>'Kustannusarvio|Rakennusselostus'!J115</f>
        <v>0</v>
      </c>
      <c r="K120" s="244">
        <f t="shared" si="3"/>
        <v>0</v>
      </c>
      <c r="L120" s="1"/>
    </row>
    <row r="121" spans="1:12" x14ac:dyDescent="0.35">
      <c r="A121" s="29" t="s">
        <v>122</v>
      </c>
      <c r="B121" s="254"/>
      <c r="C121" s="307"/>
      <c r="D121" s="71"/>
      <c r="E121" s="71"/>
      <c r="F121" s="71"/>
      <c r="G121" s="308"/>
      <c r="H121" s="71"/>
      <c r="I121" s="71"/>
      <c r="J121" s="71"/>
      <c r="K121" s="308"/>
      <c r="L121" s="1"/>
    </row>
    <row r="122" spans="1:12" x14ac:dyDescent="0.35">
      <c r="A122" s="40" t="s">
        <v>154</v>
      </c>
      <c r="B122" s="253"/>
      <c r="C122" s="309"/>
      <c r="D122" s="154"/>
      <c r="E122" s="154"/>
      <c r="F122" s="154"/>
      <c r="G122" s="310"/>
      <c r="H122" s="154"/>
      <c r="I122" s="154"/>
      <c r="J122" s="154"/>
      <c r="K122" s="310"/>
      <c r="L122" s="1"/>
    </row>
    <row r="123" spans="1:12" x14ac:dyDescent="0.35">
      <c r="A123" s="19"/>
      <c r="B123" s="212" t="s">
        <v>131</v>
      </c>
      <c r="C123" s="242">
        <f>'Kustannusarvio|Rakennusselostus'!C118</f>
        <v>0</v>
      </c>
      <c r="D123" s="240">
        <f>'Kustannusarvio|Rakennusselostus'!D118</f>
        <v>0</v>
      </c>
      <c r="E123" s="240">
        <f>'Kustannusarvio|Rakennusselostus'!E118</f>
        <v>0</v>
      </c>
      <c r="F123" s="240">
        <f>'Kustannusarvio|Rakennusselostus'!F118</f>
        <v>0</v>
      </c>
      <c r="G123" s="244">
        <f t="shared" si="2"/>
        <v>0</v>
      </c>
      <c r="H123" s="240">
        <f>'Kustannusarvio|Rakennusselostus'!H118</f>
        <v>0</v>
      </c>
      <c r="I123" s="240">
        <f>'Kustannusarvio|Rakennusselostus'!I118</f>
        <v>0</v>
      </c>
      <c r="J123" s="240">
        <f>'Kustannusarvio|Rakennusselostus'!J118</f>
        <v>0</v>
      </c>
      <c r="K123" s="244">
        <f t="shared" si="3"/>
        <v>0</v>
      </c>
      <c r="L123" s="1"/>
    </row>
    <row r="124" spans="1:12" x14ac:dyDescent="0.35">
      <c r="A124" s="19"/>
      <c r="B124" s="212" t="s">
        <v>127</v>
      </c>
      <c r="C124" s="242">
        <f>'Kustannusarvio|Rakennusselostus'!C119</f>
        <v>0</v>
      </c>
      <c r="D124" s="240">
        <f>'Kustannusarvio|Rakennusselostus'!D119</f>
        <v>0</v>
      </c>
      <c r="E124" s="240">
        <f>'Kustannusarvio|Rakennusselostus'!E119</f>
        <v>0</v>
      </c>
      <c r="F124" s="240">
        <f>'Kustannusarvio|Rakennusselostus'!F119</f>
        <v>0</v>
      </c>
      <c r="G124" s="244">
        <f t="shared" si="2"/>
        <v>0</v>
      </c>
      <c r="H124" s="240">
        <f>'Kustannusarvio|Rakennusselostus'!H119</f>
        <v>0</v>
      </c>
      <c r="I124" s="240">
        <f>'Kustannusarvio|Rakennusselostus'!I119</f>
        <v>0</v>
      </c>
      <c r="J124" s="240">
        <f>'Kustannusarvio|Rakennusselostus'!J119</f>
        <v>0</v>
      </c>
      <c r="K124" s="244">
        <f t="shared" si="3"/>
        <v>0</v>
      </c>
      <c r="L124" s="1"/>
    </row>
    <row r="125" spans="1:12" x14ac:dyDescent="0.35">
      <c r="A125" s="19"/>
      <c r="B125" s="212" t="s">
        <v>8</v>
      </c>
      <c r="C125" s="242">
        <f>'Kustannusarvio|Rakennusselostus'!C120</f>
        <v>0</v>
      </c>
      <c r="D125" s="240">
        <f>'Kustannusarvio|Rakennusselostus'!D120</f>
        <v>0</v>
      </c>
      <c r="E125" s="240">
        <f>'Kustannusarvio|Rakennusselostus'!E120</f>
        <v>0</v>
      </c>
      <c r="F125" s="240">
        <f>'Kustannusarvio|Rakennusselostus'!F120</f>
        <v>0</v>
      </c>
      <c r="G125" s="244">
        <f t="shared" si="2"/>
        <v>0</v>
      </c>
      <c r="H125" s="240">
        <f>'Kustannusarvio|Rakennusselostus'!H120</f>
        <v>0</v>
      </c>
      <c r="I125" s="240">
        <f>'Kustannusarvio|Rakennusselostus'!I120</f>
        <v>0</v>
      </c>
      <c r="J125" s="240">
        <f>'Kustannusarvio|Rakennusselostus'!J120</f>
        <v>0</v>
      </c>
      <c r="K125" s="244">
        <f t="shared" si="3"/>
        <v>0</v>
      </c>
      <c r="L125" s="1"/>
    </row>
    <row r="126" spans="1:12" x14ac:dyDescent="0.35">
      <c r="A126" s="19"/>
      <c r="B126" s="212" t="s">
        <v>128</v>
      </c>
      <c r="C126" s="242">
        <f>'Kustannusarvio|Rakennusselostus'!C121</f>
        <v>0</v>
      </c>
      <c r="D126" s="240">
        <f>'Kustannusarvio|Rakennusselostus'!D121</f>
        <v>0</v>
      </c>
      <c r="E126" s="240">
        <f>'Kustannusarvio|Rakennusselostus'!E121</f>
        <v>0</v>
      </c>
      <c r="F126" s="240">
        <f>'Kustannusarvio|Rakennusselostus'!F121</f>
        <v>0</v>
      </c>
      <c r="G126" s="244">
        <f t="shared" si="2"/>
        <v>0</v>
      </c>
      <c r="H126" s="240">
        <f>'Kustannusarvio|Rakennusselostus'!H121</f>
        <v>0</v>
      </c>
      <c r="I126" s="240">
        <f>'Kustannusarvio|Rakennusselostus'!I121</f>
        <v>0</v>
      </c>
      <c r="J126" s="240">
        <f>'Kustannusarvio|Rakennusselostus'!J121</f>
        <v>0</v>
      </c>
      <c r="K126" s="244">
        <f t="shared" si="3"/>
        <v>0</v>
      </c>
      <c r="L126" s="1"/>
    </row>
    <row r="127" spans="1:12" x14ac:dyDescent="0.35">
      <c r="A127" s="19"/>
      <c r="B127" s="212" t="s">
        <v>132</v>
      </c>
      <c r="C127" s="242">
        <f>'Kustannusarvio|Rakennusselostus'!C122</f>
        <v>0</v>
      </c>
      <c r="D127" s="240">
        <f>'Kustannusarvio|Rakennusselostus'!D122</f>
        <v>0</v>
      </c>
      <c r="E127" s="240">
        <f>'Kustannusarvio|Rakennusselostus'!E122</f>
        <v>0</v>
      </c>
      <c r="F127" s="240">
        <f>'Kustannusarvio|Rakennusselostus'!F122</f>
        <v>0</v>
      </c>
      <c r="G127" s="244">
        <f t="shared" si="2"/>
        <v>0</v>
      </c>
      <c r="H127" s="240">
        <f>'Kustannusarvio|Rakennusselostus'!H122</f>
        <v>0</v>
      </c>
      <c r="I127" s="240">
        <f>'Kustannusarvio|Rakennusselostus'!I122</f>
        <v>0</v>
      </c>
      <c r="J127" s="240">
        <f>'Kustannusarvio|Rakennusselostus'!J122</f>
        <v>0</v>
      </c>
      <c r="K127" s="244">
        <f t="shared" si="3"/>
        <v>0</v>
      </c>
      <c r="L127" s="1"/>
    </row>
    <row r="128" spans="1:12" x14ac:dyDescent="0.35">
      <c r="A128" s="19"/>
      <c r="B128" s="212" t="s">
        <v>129</v>
      </c>
      <c r="C128" s="242">
        <f>'Kustannusarvio|Rakennusselostus'!C123</f>
        <v>0</v>
      </c>
      <c r="D128" s="240">
        <f>'Kustannusarvio|Rakennusselostus'!D123</f>
        <v>0</v>
      </c>
      <c r="E128" s="240">
        <f>'Kustannusarvio|Rakennusselostus'!E123</f>
        <v>0</v>
      </c>
      <c r="F128" s="240">
        <f>'Kustannusarvio|Rakennusselostus'!F123</f>
        <v>0</v>
      </c>
      <c r="G128" s="244">
        <f t="shared" si="2"/>
        <v>0</v>
      </c>
      <c r="H128" s="240">
        <f>'Kustannusarvio|Rakennusselostus'!H123</f>
        <v>0</v>
      </c>
      <c r="I128" s="240">
        <f>'Kustannusarvio|Rakennusselostus'!I123</f>
        <v>0</v>
      </c>
      <c r="J128" s="240">
        <f>'Kustannusarvio|Rakennusselostus'!J123</f>
        <v>0</v>
      </c>
      <c r="K128" s="244">
        <f t="shared" si="3"/>
        <v>0</v>
      </c>
      <c r="L128" s="1"/>
    </row>
    <row r="129" spans="1:12" x14ac:dyDescent="0.35">
      <c r="A129" s="19"/>
      <c r="B129" s="212" t="s">
        <v>130</v>
      </c>
      <c r="C129" s="242">
        <f>'Kustannusarvio|Rakennusselostus'!C124</f>
        <v>0</v>
      </c>
      <c r="D129" s="240">
        <f>'Kustannusarvio|Rakennusselostus'!D124</f>
        <v>0</v>
      </c>
      <c r="E129" s="240">
        <f>'Kustannusarvio|Rakennusselostus'!E124</f>
        <v>0</v>
      </c>
      <c r="F129" s="240">
        <f>'Kustannusarvio|Rakennusselostus'!F124</f>
        <v>0</v>
      </c>
      <c r="G129" s="244">
        <f t="shared" si="2"/>
        <v>0</v>
      </c>
      <c r="H129" s="240">
        <f>'Kustannusarvio|Rakennusselostus'!H124</f>
        <v>0</v>
      </c>
      <c r="I129" s="240">
        <f>'Kustannusarvio|Rakennusselostus'!I124</f>
        <v>0</v>
      </c>
      <c r="J129" s="240">
        <f>'Kustannusarvio|Rakennusselostus'!J124</f>
        <v>0</v>
      </c>
      <c r="K129" s="244">
        <f t="shared" si="3"/>
        <v>0</v>
      </c>
      <c r="L129" s="1"/>
    </row>
    <row r="130" spans="1:12" x14ac:dyDescent="0.35">
      <c r="A130" s="19"/>
      <c r="B130" s="218" t="s">
        <v>135</v>
      </c>
      <c r="C130" s="242">
        <f>'Kustannusarvio|Rakennusselostus'!C125</f>
        <v>0</v>
      </c>
      <c r="D130" s="240">
        <f>'Kustannusarvio|Rakennusselostus'!D125</f>
        <v>0</v>
      </c>
      <c r="E130" s="240">
        <f>'Kustannusarvio|Rakennusselostus'!E125</f>
        <v>0</v>
      </c>
      <c r="F130" s="240">
        <f>'Kustannusarvio|Rakennusselostus'!F125</f>
        <v>0</v>
      </c>
      <c r="G130" s="244">
        <f t="shared" si="2"/>
        <v>0</v>
      </c>
      <c r="H130" s="240">
        <f>'Kustannusarvio|Rakennusselostus'!H125</f>
        <v>0</v>
      </c>
      <c r="I130" s="240">
        <f>'Kustannusarvio|Rakennusselostus'!I125</f>
        <v>0</v>
      </c>
      <c r="J130" s="240">
        <f>'Kustannusarvio|Rakennusselostus'!J125</f>
        <v>0</v>
      </c>
      <c r="K130" s="244">
        <f t="shared" si="3"/>
        <v>0</v>
      </c>
      <c r="L130" s="1"/>
    </row>
    <row r="131" spans="1:12" x14ac:dyDescent="0.35">
      <c r="A131" s="19"/>
      <c r="B131" s="212" t="s">
        <v>133</v>
      </c>
      <c r="C131" s="242">
        <f>'Kustannusarvio|Rakennusselostus'!C126</f>
        <v>0</v>
      </c>
      <c r="D131" s="240">
        <f>'Kustannusarvio|Rakennusselostus'!D126</f>
        <v>0</v>
      </c>
      <c r="E131" s="240">
        <f>'Kustannusarvio|Rakennusselostus'!E126</f>
        <v>0</v>
      </c>
      <c r="F131" s="240">
        <f>'Kustannusarvio|Rakennusselostus'!F126</f>
        <v>0</v>
      </c>
      <c r="G131" s="244">
        <f t="shared" si="2"/>
        <v>0</v>
      </c>
      <c r="H131" s="240">
        <f>'Kustannusarvio|Rakennusselostus'!H126</f>
        <v>0</v>
      </c>
      <c r="I131" s="240">
        <f>'Kustannusarvio|Rakennusselostus'!I126</f>
        <v>0</v>
      </c>
      <c r="J131" s="240">
        <f>'Kustannusarvio|Rakennusselostus'!J126</f>
        <v>0</v>
      </c>
      <c r="K131" s="244">
        <f t="shared" si="3"/>
        <v>0</v>
      </c>
      <c r="L131" s="1"/>
    </row>
    <row r="132" spans="1:12" x14ac:dyDescent="0.35">
      <c r="A132" s="19"/>
      <c r="B132" s="212" t="s">
        <v>134</v>
      </c>
      <c r="C132" s="242">
        <f>'Kustannusarvio|Rakennusselostus'!C127</f>
        <v>0</v>
      </c>
      <c r="D132" s="240">
        <f>'Kustannusarvio|Rakennusselostus'!D127</f>
        <v>0</v>
      </c>
      <c r="E132" s="240">
        <f>'Kustannusarvio|Rakennusselostus'!E127</f>
        <v>0</v>
      </c>
      <c r="F132" s="240">
        <f>'Kustannusarvio|Rakennusselostus'!F127</f>
        <v>0</v>
      </c>
      <c r="G132" s="244">
        <f t="shared" si="2"/>
        <v>0</v>
      </c>
      <c r="H132" s="240">
        <f>'Kustannusarvio|Rakennusselostus'!H127</f>
        <v>0</v>
      </c>
      <c r="I132" s="240">
        <f>'Kustannusarvio|Rakennusselostus'!I127</f>
        <v>0</v>
      </c>
      <c r="J132" s="240">
        <f>'Kustannusarvio|Rakennusselostus'!J127</f>
        <v>0</v>
      </c>
      <c r="K132" s="244">
        <f t="shared" si="3"/>
        <v>0</v>
      </c>
      <c r="L132" s="1"/>
    </row>
    <row r="133" spans="1:12" x14ac:dyDescent="0.35">
      <c r="A133" s="19"/>
      <c r="B133" s="212" t="s">
        <v>203</v>
      </c>
      <c r="C133" s="242">
        <f>'Kustannusarvio|Rakennusselostus'!C128</f>
        <v>0</v>
      </c>
      <c r="D133" s="240">
        <f>'Kustannusarvio|Rakennusselostus'!D128</f>
        <v>0</v>
      </c>
      <c r="E133" s="240">
        <f>'Kustannusarvio|Rakennusselostus'!E128</f>
        <v>0</v>
      </c>
      <c r="F133" s="240">
        <f>'Kustannusarvio|Rakennusselostus'!F128</f>
        <v>0</v>
      </c>
      <c r="G133" s="244">
        <f t="shared" si="2"/>
        <v>0</v>
      </c>
      <c r="H133" s="240">
        <f>'Kustannusarvio|Rakennusselostus'!H128</f>
        <v>0</v>
      </c>
      <c r="I133" s="240">
        <f>'Kustannusarvio|Rakennusselostus'!I128</f>
        <v>0</v>
      </c>
      <c r="J133" s="240">
        <f>'Kustannusarvio|Rakennusselostus'!J128</f>
        <v>0</v>
      </c>
      <c r="K133" s="244">
        <f t="shared" si="3"/>
        <v>0</v>
      </c>
      <c r="L133" s="1"/>
    </row>
    <row r="134" spans="1:12" x14ac:dyDescent="0.35">
      <c r="A134" s="19"/>
      <c r="B134" s="212" t="s">
        <v>136</v>
      </c>
      <c r="C134" s="242">
        <f>'Kustannusarvio|Rakennusselostus'!C129</f>
        <v>0</v>
      </c>
      <c r="D134" s="240">
        <f>'Kustannusarvio|Rakennusselostus'!D129</f>
        <v>0</v>
      </c>
      <c r="E134" s="240">
        <f>'Kustannusarvio|Rakennusselostus'!E129</f>
        <v>0</v>
      </c>
      <c r="F134" s="240">
        <f>'Kustannusarvio|Rakennusselostus'!F129</f>
        <v>0</v>
      </c>
      <c r="G134" s="244">
        <f t="shared" si="2"/>
        <v>0</v>
      </c>
      <c r="H134" s="240">
        <f>'Kustannusarvio|Rakennusselostus'!H129</f>
        <v>0</v>
      </c>
      <c r="I134" s="240">
        <f>'Kustannusarvio|Rakennusselostus'!I129</f>
        <v>0</v>
      </c>
      <c r="J134" s="240">
        <f>'Kustannusarvio|Rakennusselostus'!J129</f>
        <v>0</v>
      </c>
      <c r="K134" s="244">
        <f t="shared" si="3"/>
        <v>0</v>
      </c>
      <c r="L134" s="1"/>
    </row>
    <row r="135" spans="1:12" x14ac:dyDescent="0.35">
      <c r="A135" s="19"/>
      <c r="B135" s="218" t="s">
        <v>139</v>
      </c>
      <c r="C135" s="242">
        <f>'Kustannusarvio|Rakennusselostus'!C130</f>
        <v>0</v>
      </c>
      <c r="D135" s="240">
        <f>'Kustannusarvio|Rakennusselostus'!D130</f>
        <v>0</v>
      </c>
      <c r="E135" s="240">
        <f>'Kustannusarvio|Rakennusselostus'!E130</f>
        <v>0</v>
      </c>
      <c r="F135" s="240">
        <f>'Kustannusarvio|Rakennusselostus'!F130</f>
        <v>0</v>
      </c>
      <c r="G135" s="244">
        <f t="shared" si="2"/>
        <v>0</v>
      </c>
      <c r="H135" s="240">
        <f>'Kustannusarvio|Rakennusselostus'!H130</f>
        <v>0</v>
      </c>
      <c r="I135" s="240">
        <f>'Kustannusarvio|Rakennusselostus'!I130</f>
        <v>0</v>
      </c>
      <c r="J135" s="240">
        <f>'Kustannusarvio|Rakennusselostus'!J130</f>
        <v>0</v>
      </c>
      <c r="K135" s="244">
        <f t="shared" si="3"/>
        <v>0</v>
      </c>
      <c r="L135" s="1"/>
    </row>
    <row r="136" spans="1:12" x14ac:dyDescent="0.35">
      <c r="A136" s="19"/>
      <c r="B136" s="218" t="s">
        <v>140</v>
      </c>
      <c r="C136" s="242">
        <f>'Kustannusarvio|Rakennusselostus'!C131</f>
        <v>0</v>
      </c>
      <c r="D136" s="240">
        <f>'Kustannusarvio|Rakennusselostus'!D131</f>
        <v>0</v>
      </c>
      <c r="E136" s="240">
        <f>'Kustannusarvio|Rakennusselostus'!E131</f>
        <v>0</v>
      </c>
      <c r="F136" s="240">
        <f>'Kustannusarvio|Rakennusselostus'!F131</f>
        <v>0</v>
      </c>
      <c r="G136" s="244">
        <f t="shared" si="2"/>
        <v>0</v>
      </c>
      <c r="H136" s="240">
        <f>'Kustannusarvio|Rakennusselostus'!H131</f>
        <v>0</v>
      </c>
      <c r="I136" s="240">
        <f>'Kustannusarvio|Rakennusselostus'!I131</f>
        <v>0</v>
      </c>
      <c r="J136" s="240">
        <f>'Kustannusarvio|Rakennusselostus'!J131</f>
        <v>0</v>
      </c>
      <c r="K136" s="244">
        <f t="shared" si="3"/>
        <v>0</v>
      </c>
      <c r="L136" s="1"/>
    </row>
    <row r="137" spans="1:12" x14ac:dyDescent="0.35">
      <c r="A137" s="19"/>
      <c r="B137" s="218" t="s">
        <v>155</v>
      </c>
      <c r="C137" s="242">
        <f>'Kustannusarvio|Rakennusselostus'!C132</f>
        <v>0</v>
      </c>
      <c r="D137" s="240">
        <f>'Kustannusarvio|Rakennusselostus'!D132</f>
        <v>0</v>
      </c>
      <c r="E137" s="240">
        <f>'Kustannusarvio|Rakennusselostus'!E132</f>
        <v>0</v>
      </c>
      <c r="F137" s="240">
        <f>'Kustannusarvio|Rakennusselostus'!F132</f>
        <v>0</v>
      </c>
      <c r="G137" s="244">
        <f t="shared" si="2"/>
        <v>0</v>
      </c>
      <c r="H137" s="240">
        <f>'Kustannusarvio|Rakennusselostus'!H132</f>
        <v>0</v>
      </c>
      <c r="I137" s="240">
        <f>'Kustannusarvio|Rakennusselostus'!I132</f>
        <v>0</v>
      </c>
      <c r="J137" s="240">
        <f>'Kustannusarvio|Rakennusselostus'!J132</f>
        <v>0</v>
      </c>
      <c r="K137" s="244">
        <f t="shared" si="3"/>
        <v>0</v>
      </c>
      <c r="L137" s="1"/>
    </row>
    <row r="138" spans="1:12" x14ac:dyDescent="0.35">
      <c r="A138" s="19"/>
      <c r="B138" s="218" t="s">
        <v>141</v>
      </c>
      <c r="C138" s="242">
        <f>'Kustannusarvio|Rakennusselostus'!C133</f>
        <v>0</v>
      </c>
      <c r="D138" s="240">
        <f>'Kustannusarvio|Rakennusselostus'!D133</f>
        <v>0</v>
      </c>
      <c r="E138" s="240">
        <f>'Kustannusarvio|Rakennusselostus'!E133</f>
        <v>0</v>
      </c>
      <c r="F138" s="240">
        <f>'Kustannusarvio|Rakennusselostus'!F133</f>
        <v>0</v>
      </c>
      <c r="G138" s="244">
        <f t="shared" si="2"/>
        <v>0</v>
      </c>
      <c r="H138" s="240">
        <f>'Kustannusarvio|Rakennusselostus'!H133</f>
        <v>0</v>
      </c>
      <c r="I138" s="240">
        <f>'Kustannusarvio|Rakennusselostus'!I133</f>
        <v>0</v>
      </c>
      <c r="J138" s="240">
        <f>'Kustannusarvio|Rakennusselostus'!J133</f>
        <v>0</v>
      </c>
      <c r="K138" s="244">
        <f t="shared" si="3"/>
        <v>0</v>
      </c>
      <c r="L138" s="1"/>
    </row>
    <row r="139" spans="1:12" x14ac:dyDescent="0.35">
      <c r="A139" s="19"/>
      <c r="B139" s="248" t="str">
        <f>'Kustannusarvio|Rakennusselostus'!B134</f>
        <v>Muu järjestelmä</v>
      </c>
      <c r="C139" s="242">
        <f>'Kustannusarvio|Rakennusselostus'!C134</f>
        <v>0</v>
      </c>
      <c r="D139" s="240">
        <f>'Kustannusarvio|Rakennusselostus'!D134</f>
        <v>0</v>
      </c>
      <c r="E139" s="240">
        <f>'Kustannusarvio|Rakennusselostus'!E134</f>
        <v>0</v>
      </c>
      <c r="F139" s="240">
        <f>'Kustannusarvio|Rakennusselostus'!F134</f>
        <v>0</v>
      </c>
      <c r="G139" s="244">
        <f t="shared" si="2"/>
        <v>0</v>
      </c>
      <c r="H139" s="240">
        <f>'Kustannusarvio|Rakennusselostus'!H134</f>
        <v>0</v>
      </c>
      <c r="I139" s="240">
        <f>'Kustannusarvio|Rakennusselostus'!I134</f>
        <v>0</v>
      </c>
      <c r="J139" s="240">
        <f>'Kustannusarvio|Rakennusselostus'!J134</f>
        <v>0</v>
      </c>
      <c r="K139" s="244">
        <f t="shared" si="3"/>
        <v>0</v>
      </c>
      <c r="L139" s="1"/>
    </row>
    <row r="140" spans="1:12" x14ac:dyDescent="0.35">
      <c r="A140" s="29" t="s">
        <v>138</v>
      </c>
      <c r="B140" s="254"/>
      <c r="C140" s="307"/>
      <c r="D140" s="71"/>
      <c r="E140" s="71"/>
      <c r="F140" s="71"/>
      <c r="G140" s="308"/>
      <c r="H140" s="71"/>
      <c r="I140" s="71"/>
      <c r="J140" s="71"/>
      <c r="K140" s="308"/>
      <c r="L140" s="1"/>
    </row>
    <row r="141" spans="1:12" x14ac:dyDescent="0.35">
      <c r="A141" s="19"/>
      <c r="B141" s="212" t="s">
        <v>9</v>
      </c>
      <c r="C141" s="242">
        <f>'Kustannusarvio|Rakennusselostus'!C136</f>
        <v>0</v>
      </c>
      <c r="D141" s="240">
        <f>'Kustannusarvio|Rakennusselostus'!D136</f>
        <v>0</v>
      </c>
      <c r="E141" s="240">
        <f>'Kustannusarvio|Rakennusselostus'!E136</f>
        <v>0</v>
      </c>
      <c r="F141" s="240">
        <f>'Kustannusarvio|Rakennusselostus'!F136</f>
        <v>0</v>
      </c>
      <c r="G141" s="244">
        <f t="shared" ref="G141:G152" si="4">F141*D141</f>
        <v>0</v>
      </c>
      <c r="H141" s="240">
        <f>'Kustannusarvio|Rakennusselostus'!H136</f>
        <v>0</v>
      </c>
      <c r="I141" s="240">
        <f>'Kustannusarvio|Rakennusselostus'!I136</f>
        <v>0</v>
      </c>
      <c r="J141" s="240">
        <f>'Kustannusarvio|Rakennusselostus'!J136</f>
        <v>0</v>
      </c>
      <c r="K141" s="244">
        <f t="shared" ref="K141:K152" si="5">G141+H141+I141*J141</f>
        <v>0</v>
      </c>
      <c r="L141" s="1"/>
    </row>
    <row r="142" spans="1:12" x14ac:dyDescent="0.35">
      <c r="A142" s="19"/>
      <c r="B142" s="212" t="s">
        <v>10</v>
      </c>
      <c r="C142" s="242">
        <f>'Kustannusarvio|Rakennusselostus'!C137</f>
        <v>0</v>
      </c>
      <c r="D142" s="240">
        <f>'Kustannusarvio|Rakennusselostus'!D137</f>
        <v>0</v>
      </c>
      <c r="E142" s="240">
        <f>'Kustannusarvio|Rakennusselostus'!E137</f>
        <v>0</v>
      </c>
      <c r="F142" s="240">
        <f>'Kustannusarvio|Rakennusselostus'!F137</f>
        <v>0</v>
      </c>
      <c r="G142" s="244">
        <f t="shared" si="4"/>
        <v>0</v>
      </c>
      <c r="H142" s="240">
        <f>'Kustannusarvio|Rakennusselostus'!H137</f>
        <v>0</v>
      </c>
      <c r="I142" s="240">
        <f>'Kustannusarvio|Rakennusselostus'!I137</f>
        <v>0</v>
      </c>
      <c r="J142" s="240">
        <f>'Kustannusarvio|Rakennusselostus'!J137</f>
        <v>0</v>
      </c>
      <c r="K142" s="244">
        <f t="shared" si="5"/>
        <v>0</v>
      </c>
      <c r="L142" s="1"/>
    </row>
    <row r="143" spans="1:12" x14ac:dyDescent="0.35">
      <c r="A143" s="19"/>
      <c r="B143" s="212" t="s">
        <v>41</v>
      </c>
      <c r="C143" s="242">
        <f>'Kustannusarvio|Rakennusselostus'!C138</f>
        <v>0</v>
      </c>
      <c r="D143" s="240">
        <f>'Kustannusarvio|Rakennusselostus'!D138</f>
        <v>0</v>
      </c>
      <c r="E143" s="240">
        <f>'Kustannusarvio|Rakennusselostus'!E138</f>
        <v>0</v>
      </c>
      <c r="F143" s="240">
        <f>'Kustannusarvio|Rakennusselostus'!F138</f>
        <v>0</v>
      </c>
      <c r="G143" s="244">
        <f t="shared" si="4"/>
        <v>0</v>
      </c>
      <c r="H143" s="240">
        <f>'Kustannusarvio|Rakennusselostus'!H138</f>
        <v>0</v>
      </c>
      <c r="I143" s="240">
        <f>'Kustannusarvio|Rakennusselostus'!I138</f>
        <v>0</v>
      </c>
      <c r="J143" s="240">
        <f>'Kustannusarvio|Rakennusselostus'!J138</f>
        <v>0</v>
      </c>
      <c r="K143" s="244">
        <f t="shared" si="5"/>
        <v>0</v>
      </c>
      <c r="L143" s="1"/>
    </row>
    <row r="144" spans="1:12" x14ac:dyDescent="0.35">
      <c r="A144" s="19"/>
      <c r="B144" s="212" t="s">
        <v>42</v>
      </c>
      <c r="C144" s="242">
        <f>'Kustannusarvio|Rakennusselostus'!C139</f>
        <v>0</v>
      </c>
      <c r="D144" s="240">
        <f>'Kustannusarvio|Rakennusselostus'!D139</f>
        <v>0</v>
      </c>
      <c r="E144" s="240">
        <f>'Kustannusarvio|Rakennusselostus'!E139</f>
        <v>0</v>
      </c>
      <c r="F144" s="240">
        <f>'Kustannusarvio|Rakennusselostus'!F139</f>
        <v>0</v>
      </c>
      <c r="G144" s="244">
        <f t="shared" si="4"/>
        <v>0</v>
      </c>
      <c r="H144" s="240">
        <f>'Kustannusarvio|Rakennusselostus'!H139</f>
        <v>0</v>
      </c>
      <c r="I144" s="240">
        <f>'Kustannusarvio|Rakennusselostus'!I139</f>
        <v>0</v>
      </c>
      <c r="J144" s="240">
        <f>'Kustannusarvio|Rakennusselostus'!J139</f>
        <v>0</v>
      </c>
      <c r="K144" s="244">
        <f t="shared" si="5"/>
        <v>0</v>
      </c>
      <c r="L144" s="1"/>
    </row>
    <row r="145" spans="1:14" x14ac:dyDescent="0.35">
      <c r="A145" s="19"/>
      <c r="B145" s="212" t="s">
        <v>156</v>
      </c>
      <c r="C145" s="242">
        <f>'Kustannusarvio|Rakennusselostus'!C140</f>
        <v>0</v>
      </c>
      <c r="D145" s="240">
        <f>'Kustannusarvio|Rakennusselostus'!D140</f>
        <v>0</v>
      </c>
      <c r="E145" s="240">
        <f>'Kustannusarvio|Rakennusselostus'!E140</f>
        <v>0</v>
      </c>
      <c r="F145" s="240">
        <f>'Kustannusarvio|Rakennusselostus'!F140</f>
        <v>0</v>
      </c>
      <c r="G145" s="244">
        <f t="shared" si="4"/>
        <v>0</v>
      </c>
      <c r="H145" s="240">
        <f>'Kustannusarvio|Rakennusselostus'!H140</f>
        <v>0</v>
      </c>
      <c r="I145" s="240">
        <f>'Kustannusarvio|Rakennusselostus'!I140</f>
        <v>0</v>
      </c>
      <c r="J145" s="240">
        <f>'Kustannusarvio|Rakennusselostus'!J140</f>
        <v>0</v>
      </c>
      <c r="K145" s="244">
        <f t="shared" si="5"/>
        <v>0</v>
      </c>
      <c r="L145" s="1"/>
    </row>
    <row r="146" spans="1:14" x14ac:dyDescent="0.35">
      <c r="A146" s="19"/>
      <c r="B146" s="212" t="s">
        <v>29</v>
      </c>
      <c r="C146" s="242">
        <f>'Kustannusarvio|Rakennusselostus'!C141</f>
        <v>0</v>
      </c>
      <c r="D146" s="240">
        <f>'Kustannusarvio|Rakennusselostus'!D141</f>
        <v>0</v>
      </c>
      <c r="E146" s="240">
        <f>'Kustannusarvio|Rakennusselostus'!E141</f>
        <v>0</v>
      </c>
      <c r="F146" s="240">
        <f>'Kustannusarvio|Rakennusselostus'!F141</f>
        <v>0</v>
      </c>
      <c r="G146" s="244">
        <f t="shared" si="4"/>
        <v>0</v>
      </c>
      <c r="H146" s="240">
        <f>'Kustannusarvio|Rakennusselostus'!H141</f>
        <v>0</v>
      </c>
      <c r="I146" s="240">
        <f>'Kustannusarvio|Rakennusselostus'!I141</f>
        <v>0</v>
      </c>
      <c r="J146" s="240">
        <f>'Kustannusarvio|Rakennusselostus'!J141</f>
        <v>0</v>
      </c>
      <c r="K146" s="244">
        <f t="shared" si="5"/>
        <v>0</v>
      </c>
      <c r="L146" s="1"/>
    </row>
    <row r="147" spans="1:14" x14ac:dyDescent="0.35">
      <c r="A147" s="19"/>
      <c r="B147" s="212" t="s">
        <v>38</v>
      </c>
      <c r="C147" s="242">
        <f>'Kustannusarvio|Rakennusselostus'!C142</f>
        <v>0</v>
      </c>
      <c r="D147" s="240">
        <f>'Kustannusarvio|Rakennusselostus'!D142</f>
        <v>0</v>
      </c>
      <c r="E147" s="240">
        <f>'Kustannusarvio|Rakennusselostus'!E142</f>
        <v>0</v>
      </c>
      <c r="F147" s="240">
        <f>'Kustannusarvio|Rakennusselostus'!F142</f>
        <v>0</v>
      </c>
      <c r="G147" s="244">
        <f t="shared" si="4"/>
        <v>0</v>
      </c>
      <c r="H147" s="240">
        <f>'Kustannusarvio|Rakennusselostus'!H142</f>
        <v>0</v>
      </c>
      <c r="I147" s="240">
        <f>'Kustannusarvio|Rakennusselostus'!I142</f>
        <v>0</v>
      </c>
      <c r="J147" s="240">
        <f>'Kustannusarvio|Rakennusselostus'!J142</f>
        <v>0</v>
      </c>
      <c r="K147" s="244">
        <f t="shared" si="5"/>
        <v>0</v>
      </c>
      <c r="L147" s="1"/>
    </row>
    <row r="148" spans="1:14" x14ac:dyDescent="0.35">
      <c r="A148" s="19"/>
      <c r="B148" s="212" t="s">
        <v>165</v>
      </c>
      <c r="C148" s="242">
        <f>'Kustannusarvio|Rakennusselostus'!C143</f>
        <v>0</v>
      </c>
      <c r="D148" s="240">
        <f>'Kustannusarvio|Rakennusselostus'!D143</f>
        <v>0</v>
      </c>
      <c r="E148" s="240">
        <f>'Kustannusarvio|Rakennusselostus'!E143</f>
        <v>0</v>
      </c>
      <c r="F148" s="240">
        <f>'Kustannusarvio|Rakennusselostus'!F143</f>
        <v>0</v>
      </c>
      <c r="G148" s="244">
        <f t="shared" si="4"/>
        <v>0</v>
      </c>
      <c r="H148" s="240">
        <f>'Kustannusarvio|Rakennusselostus'!H143</f>
        <v>0</v>
      </c>
      <c r="I148" s="240">
        <f>'Kustannusarvio|Rakennusselostus'!I143</f>
        <v>0</v>
      </c>
      <c r="J148" s="240">
        <f>'Kustannusarvio|Rakennusselostus'!J143</f>
        <v>0</v>
      </c>
      <c r="K148" s="244">
        <f t="shared" si="5"/>
        <v>0</v>
      </c>
      <c r="L148" s="1"/>
    </row>
    <row r="149" spans="1:14" x14ac:dyDescent="0.35">
      <c r="A149" s="19"/>
      <c r="B149" s="245" t="str">
        <f>'Kustannusarvio|Rakennusselostus'!B144</f>
        <v>Muu kustannus</v>
      </c>
      <c r="C149" s="242">
        <f>'Kustannusarvio|Rakennusselostus'!C144</f>
        <v>0</v>
      </c>
      <c r="D149" s="240">
        <f>'Kustannusarvio|Rakennusselostus'!D144</f>
        <v>0</v>
      </c>
      <c r="E149" s="240">
        <f>'Kustannusarvio|Rakennusselostus'!E144</f>
        <v>0</v>
      </c>
      <c r="F149" s="240">
        <f>'Kustannusarvio|Rakennusselostus'!F144</f>
        <v>0</v>
      </c>
      <c r="G149" s="244">
        <f t="shared" si="4"/>
        <v>0</v>
      </c>
      <c r="H149" s="240">
        <f>'Kustannusarvio|Rakennusselostus'!H144</f>
        <v>0</v>
      </c>
      <c r="I149" s="240">
        <f>'Kustannusarvio|Rakennusselostus'!I144</f>
        <v>0</v>
      </c>
      <c r="J149" s="240">
        <f>'Kustannusarvio|Rakennusselostus'!J144</f>
        <v>0</v>
      </c>
      <c r="K149" s="244">
        <f t="shared" si="5"/>
        <v>0</v>
      </c>
      <c r="L149" s="1"/>
    </row>
    <row r="150" spans="1:14" x14ac:dyDescent="0.35">
      <c r="A150" s="19"/>
      <c r="B150" s="245" t="str">
        <f>'Kustannusarvio|Rakennusselostus'!B145</f>
        <v>Muu kustannus</v>
      </c>
      <c r="C150" s="242">
        <f>'Kustannusarvio|Rakennusselostus'!C145</f>
        <v>0</v>
      </c>
      <c r="D150" s="240">
        <f>'Kustannusarvio|Rakennusselostus'!D145</f>
        <v>0</v>
      </c>
      <c r="E150" s="240">
        <f>'Kustannusarvio|Rakennusselostus'!E145</f>
        <v>0</v>
      </c>
      <c r="F150" s="240">
        <f>'Kustannusarvio|Rakennusselostus'!F145</f>
        <v>0</v>
      </c>
      <c r="G150" s="244">
        <f t="shared" si="4"/>
        <v>0</v>
      </c>
      <c r="H150" s="240">
        <f>'Kustannusarvio|Rakennusselostus'!H145</f>
        <v>0</v>
      </c>
      <c r="I150" s="240">
        <f>'Kustannusarvio|Rakennusselostus'!I145</f>
        <v>0</v>
      </c>
      <c r="J150" s="240">
        <f>'Kustannusarvio|Rakennusselostus'!J145</f>
        <v>0</v>
      </c>
      <c r="K150" s="244">
        <f t="shared" si="5"/>
        <v>0</v>
      </c>
      <c r="L150" s="1"/>
    </row>
    <row r="151" spans="1:14" x14ac:dyDescent="0.35">
      <c r="A151" s="19"/>
      <c r="B151" s="245" t="str">
        <f>'Kustannusarvio|Rakennusselostus'!B146</f>
        <v>Muu kustannus</v>
      </c>
      <c r="C151" s="242">
        <f>'Kustannusarvio|Rakennusselostus'!C146</f>
        <v>0</v>
      </c>
      <c r="D151" s="240">
        <f>'Kustannusarvio|Rakennusselostus'!D146</f>
        <v>0</v>
      </c>
      <c r="E151" s="240">
        <f>'Kustannusarvio|Rakennusselostus'!E146</f>
        <v>0</v>
      </c>
      <c r="F151" s="240">
        <f>'Kustannusarvio|Rakennusselostus'!F146</f>
        <v>0</v>
      </c>
      <c r="G151" s="244">
        <f t="shared" si="4"/>
        <v>0</v>
      </c>
      <c r="H151" s="240"/>
      <c r="I151" s="240">
        <f>'Kustannusarvio|Rakennusselostus'!I146</f>
        <v>0</v>
      </c>
      <c r="J151" s="240">
        <f>'Kustannusarvio|Rakennusselostus'!J146</f>
        <v>0</v>
      </c>
      <c r="K151" s="244">
        <f t="shared" si="5"/>
        <v>0</v>
      </c>
      <c r="L151" s="1"/>
    </row>
    <row r="152" spans="1:14" ht="15" thickBot="1" x14ac:dyDescent="0.4">
      <c r="A152" s="17"/>
      <c r="B152" s="246" t="str">
        <f>'Kustannusarvio|Rakennusselostus'!B147</f>
        <v>Muu kustannus</v>
      </c>
      <c r="C152" s="318">
        <f>'Kustannusarvio|Rakennusselostus'!C147</f>
        <v>0</v>
      </c>
      <c r="D152" s="247">
        <f>'Kustannusarvio|Rakennusselostus'!D147</f>
        <v>0</v>
      </c>
      <c r="E152" s="247">
        <f>'Kustannusarvio|Rakennusselostus'!E147</f>
        <v>0</v>
      </c>
      <c r="F152" s="247">
        <f>'Kustannusarvio|Rakennusselostus'!F147</f>
        <v>0</v>
      </c>
      <c r="G152" s="311">
        <f t="shared" si="4"/>
        <v>0</v>
      </c>
      <c r="H152" s="247">
        <f>'Kustannusarvio|Rakennusselostus'!H147</f>
        <v>0</v>
      </c>
      <c r="I152" s="247">
        <f>'Kustannusarvio|Rakennusselostus'!I147</f>
        <v>0</v>
      </c>
      <c r="J152" s="247">
        <f>'Kustannusarvio|Rakennusselostus'!J147</f>
        <v>0</v>
      </c>
      <c r="K152" s="244">
        <f t="shared" si="5"/>
        <v>0</v>
      </c>
      <c r="L152" s="1"/>
    </row>
    <row r="153" spans="1:14" ht="15" thickTop="1" x14ac:dyDescent="0.35">
      <c r="F153" s="188" t="s">
        <v>209</v>
      </c>
      <c r="G153" s="143">
        <f>SUM(G13:G152)</f>
        <v>0</v>
      </c>
      <c r="I153" s="1"/>
      <c r="J153" s="295" t="s">
        <v>210</v>
      </c>
      <c r="K153" s="296">
        <f>SUM(K13:K152)</f>
        <v>0</v>
      </c>
      <c r="L153" s="1"/>
    </row>
    <row r="154" spans="1:14" x14ac:dyDescent="0.35">
      <c r="B154" s="139"/>
      <c r="J154" s="189" t="s">
        <v>218</v>
      </c>
      <c r="K154" s="143">
        <f>'Kustannusarvio|Rakennusselostus'!O148</f>
        <v>0</v>
      </c>
      <c r="L154" s="1"/>
    </row>
    <row r="155" spans="1:14" x14ac:dyDescent="0.35">
      <c r="B155" s="89"/>
      <c r="J155" s="190"/>
      <c r="K155" s="143"/>
      <c r="L155" s="1"/>
    </row>
    <row r="156" spans="1:14" x14ac:dyDescent="0.35">
      <c r="B156" s="89"/>
      <c r="J156" s="1"/>
      <c r="K156" s="1"/>
      <c r="L156" s="1"/>
    </row>
    <row r="157" spans="1:14" x14ac:dyDescent="0.35">
      <c r="B157" s="89"/>
      <c r="H157" s="267" t="s">
        <v>20</v>
      </c>
      <c r="L157" s="128"/>
    </row>
    <row r="158" spans="1:14" x14ac:dyDescent="0.35">
      <c r="B158" s="89"/>
      <c r="C158" s="112"/>
      <c r="E158" s="1"/>
      <c r="F158" s="1"/>
      <c r="G158" s="268"/>
      <c r="H158" s="270" t="s">
        <v>223</v>
      </c>
      <c r="I158" s="277"/>
      <c r="J158" s="292">
        <f>'Kustannusarvio|Rakennusselostus'!J152</f>
        <v>0.65</v>
      </c>
      <c r="K158" s="79">
        <f>K161*J158</f>
        <v>0</v>
      </c>
    </row>
    <row r="159" spans="1:14" ht="14.5" customHeight="1" x14ac:dyDescent="0.35">
      <c r="B159" s="84" t="s">
        <v>27</v>
      </c>
      <c r="G159" s="269"/>
      <c r="H159" s="270" t="s">
        <v>224</v>
      </c>
      <c r="I159" s="277"/>
      <c r="J159" s="292">
        <f>'Kustannusarvio|Rakennusselostus'!J153</f>
        <v>0</v>
      </c>
      <c r="K159" s="279">
        <f>K161*J159</f>
        <v>0</v>
      </c>
    </row>
    <row r="160" spans="1:14" ht="14.5" customHeight="1" x14ac:dyDescent="0.35">
      <c r="B160" s="84" t="s">
        <v>28</v>
      </c>
      <c r="G160" s="269"/>
      <c r="H160" s="270" t="s">
        <v>16</v>
      </c>
      <c r="I160" s="277"/>
      <c r="J160" s="292">
        <f>'Kustannusarvio|Rakennusselostus'!J154</f>
        <v>0.35</v>
      </c>
      <c r="K160" s="159">
        <f>K161*J160</f>
        <v>0</v>
      </c>
      <c r="M160" s="82">
        <f>K160</f>
        <v>0</v>
      </c>
      <c r="N160" s="285" t="s">
        <v>226</v>
      </c>
    </row>
    <row r="161" spans="2:14" x14ac:dyDescent="0.35">
      <c r="B161" s="91" t="s">
        <v>213</v>
      </c>
      <c r="H161" s="276" t="s">
        <v>17</v>
      </c>
      <c r="J161" s="275">
        <f>SUM(J158:J160)</f>
        <v>1</v>
      </c>
      <c r="K161" s="83">
        <f>'Kustannusarvio|Rakennusselostus'!K148+'Kustannusarvio|Rakennusselostus'!O148</f>
        <v>0</v>
      </c>
      <c r="M161" s="280">
        <f>'Kustannusarvio|Rakennusselostus'!O148</f>
        <v>0</v>
      </c>
      <c r="N161" s="285" t="s">
        <v>229</v>
      </c>
    </row>
    <row r="162" spans="2:14" x14ac:dyDescent="0.35">
      <c r="B162" s="86" t="s">
        <v>26</v>
      </c>
      <c r="J162" s="1"/>
      <c r="K162" s="1"/>
      <c r="L162" s="1"/>
      <c r="M162" s="284">
        <f>M160-M161</f>
        <v>0</v>
      </c>
      <c r="N162" s="193" t="s">
        <v>230</v>
      </c>
    </row>
    <row r="163" spans="2:14" x14ac:dyDescent="0.35">
      <c r="B163" s="84" t="s">
        <v>19</v>
      </c>
      <c r="C163" s="1"/>
      <c r="D163" s="1"/>
      <c r="E163" s="1"/>
      <c r="F163" s="1"/>
      <c r="J163" s="1"/>
      <c r="K163" s="1"/>
      <c r="L163" s="1"/>
    </row>
    <row r="164" spans="2:14" x14ac:dyDescent="0.35">
      <c r="B164" s="84" t="s">
        <v>22</v>
      </c>
      <c r="F164" s="1"/>
      <c r="H164" s="1"/>
      <c r="I164" s="1"/>
      <c r="J164" s="1"/>
    </row>
    <row r="165" spans="2:14" x14ac:dyDescent="0.35">
      <c r="B165" s="86" t="s">
        <v>25</v>
      </c>
      <c r="G165" s="1"/>
      <c r="H165" s="293" t="s">
        <v>231</v>
      </c>
      <c r="I165" s="294"/>
      <c r="J165" s="294"/>
      <c r="K165" s="124"/>
    </row>
    <row r="166" spans="2:14" x14ac:dyDescent="0.35">
      <c r="B166" s="84" t="s">
        <v>23</v>
      </c>
      <c r="G166" s="1"/>
      <c r="H166" s="278" t="s">
        <v>54</v>
      </c>
      <c r="I166" s="282"/>
      <c r="J166" s="160"/>
      <c r="K166" s="85">
        <f>K158</f>
        <v>0</v>
      </c>
    </row>
    <row r="167" spans="2:14" x14ac:dyDescent="0.35">
      <c r="B167" s="84" t="s">
        <v>24</v>
      </c>
      <c r="H167" s="278" t="s">
        <v>55</v>
      </c>
      <c r="I167" s="282"/>
      <c r="J167" s="160"/>
      <c r="K167" s="280">
        <f>K159</f>
        <v>0</v>
      </c>
    </row>
    <row r="168" spans="2:14" x14ac:dyDescent="0.35">
      <c r="B168" s="91" t="s">
        <v>66</v>
      </c>
      <c r="G168" s="1"/>
      <c r="H168" s="278" t="s">
        <v>177</v>
      </c>
      <c r="I168" s="282"/>
      <c r="J168" s="160"/>
      <c r="K168" s="87">
        <f>SUM(K166:K167)</f>
        <v>0</v>
      </c>
    </row>
    <row r="169" spans="2:14" x14ac:dyDescent="0.35">
      <c r="B169" s="75"/>
      <c r="G169" s="1"/>
      <c r="H169" s="278" t="s">
        <v>56</v>
      </c>
      <c r="I169" s="282"/>
      <c r="J169" s="160"/>
      <c r="K169" s="87">
        <f>M162</f>
        <v>0</v>
      </c>
    </row>
    <row r="170" spans="2:14" x14ac:dyDescent="0.35">
      <c r="B170" s="75"/>
      <c r="G170" s="1"/>
      <c r="H170" s="278" t="s">
        <v>60</v>
      </c>
      <c r="I170" s="282"/>
      <c r="J170" s="160"/>
      <c r="K170" s="280">
        <f>M161</f>
        <v>0</v>
      </c>
    </row>
    <row r="171" spans="2:14" x14ac:dyDescent="0.35">
      <c r="B171" s="75"/>
      <c r="H171" s="278" t="s">
        <v>58</v>
      </c>
      <c r="I171" s="282"/>
      <c r="J171" s="160"/>
      <c r="K171" s="82">
        <f>K169+K170</f>
        <v>0</v>
      </c>
    </row>
    <row r="172" spans="2:14" x14ac:dyDescent="0.35">
      <c r="B172" s="75"/>
      <c r="G172" s="1"/>
      <c r="H172" s="278" t="s">
        <v>57</v>
      </c>
      <c r="I172" s="282"/>
      <c r="J172" s="160"/>
      <c r="K172" s="87">
        <f>K166+K167+K169+K170</f>
        <v>0</v>
      </c>
    </row>
    <row r="173" spans="2:14" x14ac:dyDescent="0.35">
      <c r="B173" s="75"/>
      <c r="H173" s="278" t="s">
        <v>178</v>
      </c>
      <c r="I173" s="282"/>
      <c r="J173" s="160"/>
      <c r="K173" s="87">
        <f>'Kustannusarvio|Rakennusselostus'!K166</f>
        <v>0</v>
      </c>
    </row>
    <row r="174" spans="2:14" x14ac:dyDescent="0.35">
      <c r="B174" s="75"/>
      <c r="G174" s="1"/>
      <c r="H174" s="278" t="s">
        <v>59</v>
      </c>
      <c r="I174" s="282"/>
      <c r="J174" s="160"/>
      <c r="K174" s="83">
        <f>K172-K173</f>
        <v>0</v>
      </c>
    </row>
    <row r="175" spans="2:14" x14ac:dyDescent="0.35">
      <c r="B175" s="75"/>
      <c r="G175" s="1"/>
      <c r="H175" s="1"/>
    </row>
    <row r="176" spans="2:14" x14ac:dyDescent="0.35">
      <c r="B176" s="75"/>
      <c r="F176" s="1"/>
      <c r="G176" s="1"/>
      <c r="H176" s="1"/>
      <c r="I176" s="1"/>
      <c r="J176" s="1"/>
      <c r="K176" s="1"/>
      <c r="L176" s="1"/>
    </row>
    <row r="177" spans="1:12" x14ac:dyDescent="0.35">
      <c r="B177" s="75"/>
      <c r="F177" s="1"/>
      <c r="G177" s="1"/>
      <c r="H177" s="1"/>
      <c r="J177" s="1"/>
      <c r="K177" s="1"/>
      <c r="L177" s="1"/>
    </row>
    <row r="178" spans="1:12" x14ac:dyDescent="0.35">
      <c r="B178" s="75"/>
      <c r="F178" s="1"/>
      <c r="G178" s="1"/>
      <c r="H178" s="1"/>
      <c r="J178" s="1"/>
      <c r="K178" s="1"/>
      <c r="L178" s="1"/>
    </row>
    <row r="179" spans="1:12" x14ac:dyDescent="0.35">
      <c r="B179" s="75"/>
      <c r="F179" s="1"/>
      <c r="G179" s="1"/>
      <c r="H179" s="1"/>
      <c r="J179" s="1"/>
      <c r="K179" s="1"/>
      <c r="L179" s="1"/>
    </row>
    <row r="180" spans="1:12" x14ac:dyDescent="0.35">
      <c r="B180" s="75"/>
      <c r="F180" s="1"/>
      <c r="G180" s="1"/>
      <c r="H180" s="1"/>
      <c r="J180" s="1"/>
      <c r="K180" s="1"/>
      <c r="L180" s="1"/>
    </row>
    <row r="181" spans="1:12" x14ac:dyDescent="0.35">
      <c r="B181" s="75"/>
      <c r="F181" s="1"/>
      <c r="G181" s="1"/>
      <c r="H181" s="1"/>
      <c r="J181" s="1"/>
      <c r="K181" s="1"/>
      <c r="L181" s="1"/>
    </row>
    <row r="182" spans="1:12" x14ac:dyDescent="0.35">
      <c r="B182" s="75"/>
      <c r="F182" s="1"/>
      <c r="G182" s="1"/>
      <c r="H182" s="1"/>
      <c r="J182" s="1"/>
      <c r="K182" s="1"/>
      <c r="L182" s="1"/>
    </row>
    <row r="183" spans="1:12" x14ac:dyDescent="0.35">
      <c r="A183" s="1"/>
      <c r="B183" s="75"/>
      <c r="F183" s="1"/>
      <c r="G183" s="1"/>
      <c r="H183" s="1"/>
      <c r="J183" s="1"/>
      <c r="K183" s="1"/>
      <c r="L183" s="1"/>
    </row>
    <row r="184" spans="1:12" x14ac:dyDescent="0.35">
      <c r="A184" s="1"/>
      <c r="B184" s="75"/>
      <c r="F184" s="1"/>
      <c r="G184" s="1"/>
      <c r="H184" s="1"/>
      <c r="J184" s="1"/>
      <c r="K184" s="1"/>
      <c r="L184" s="1"/>
    </row>
    <row r="185" spans="1:12" x14ac:dyDescent="0.35">
      <c r="A185" s="1"/>
      <c r="B185" s="75"/>
      <c r="F185" s="1"/>
      <c r="G185" s="1"/>
      <c r="H185" s="1"/>
      <c r="J185" s="1"/>
      <c r="K185" s="1"/>
      <c r="L185" s="1"/>
    </row>
    <row r="186" spans="1:12" x14ac:dyDescent="0.35">
      <c r="A186" s="1"/>
      <c r="B186" s="75"/>
      <c r="F186" s="1"/>
      <c r="G186" s="1"/>
      <c r="H186" s="1"/>
      <c r="J186" s="1"/>
      <c r="K186" s="1"/>
      <c r="L186" s="1"/>
    </row>
    <row r="187" spans="1:12" x14ac:dyDescent="0.35">
      <c r="A187" s="1"/>
      <c r="B187" s="75"/>
      <c r="F187" s="1"/>
      <c r="G187" s="1"/>
      <c r="H187" s="1"/>
      <c r="J187" s="1"/>
      <c r="K187" s="1"/>
      <c r="L187" s="1"/>
    </row>
    <row r="188" spans="1:12" x14ac:dyDescent="0.35">
      <c r="A188" s="1"/>
      <c r="B188" s="75"/>
      <c r="F188" s="1"/>
      <c r="G188" s="1"/>
      <c r="H188" s="1"/>
      <c r="J188" s="1"/>
      <c r="K188" s="1"/>
      <c r="L188" s="1"/>
    </row>
    <row r="189" spans="1:12" x14ac:dyDescent="0.35">
      <c r="A189" s="1"/>
      <c r="B189" s="75"/>
      <c r="F189" s="1"/>
      <c r="G189" s="1"/>
      <c r="H189" s="1"/>
      <c r="J189" s="1"/>
      <c r="K189" s="1"/>
      <c r="L189" s="1"/>
    </row>
    <row r="190" spans="1:12" x14ac:dyDescent="0.35">
      <c r="A190" s="1"/>
      <c r="B190" s="75"/>
      <c r="F190" s="1"/>
      <c r="G190" s="1"/>
      <c r="H190" s="1"/>
      <c r="J190" s="1"/>
      <c r="K190" s="1"/>
      <c r="L190" s="1"/>
    </row>
    <row r="191" spans="1:12" x14ac:dyDescent="0.35">
      <c r="A191" s="1"/>
      <c r="B191" s="75"/>
      <c r="F191" s="1"/>
      <c r="G191" s="1"/>
      <c r="H191" s="1"/>
      <c r="J191" s="1"/>
      <c r="K191" s="1"/>
      <c r="L191" s="1"/>
    </row>
    <row r="192" spans="1:12" x14ac:dyDescent="0.35">
      <c r="B192" s="75"/>
      <c r="F192" s="1"/>
      <c r="G192" s="1"/>
      <c r="H192" s="1"/>
      <c r="J192" s="1"/>
      <c r="K192" s="1"/>
      <c r="L192" s="1"/>
    </row>
    <row r="193" spans="2:12" x14ac:dyDescent="0.35">
      <c r="B193" s="75"/>
      <c r="F193" s="1"/>
      <c r="G193" s="1"/>
      <c r="H193" s="1"/>
      <c r="J193" s="1"/>
      <c r="K193" s="1"/>
      <c r="L193" s="1"/>
    </row>
    <row r="194" spans="2:12" x14ac:dyDescent="0.35">
      <c r="B194" s="75"/>
      <c r="F194" s="1"/>
      <c r="G194" s="1"/>
      <c r="H194" s="1"/>
      <c r="J194" s="1"/>
      <c r="K194" s="1"/>
      <c r="L194" s="1"/>
    </row>
    <row r="195" spans="2:12" x14ac:dyDescent="0.35">
      <c r="B195" s="75"/>
      <c r="F195" s="1"/>
      <c r="G195" s="1"/>
      <c r="H195" s="1"/>
      <c r="J195" s="1"/>
      <c r="K195" s="1"/>
      <c r="L195" s="1"/>
    </row>
    <row r="196" spans="2:12" x14ac:dyDescent="0.35">
      <c r="B196" s="75"/>
      <c r="F196" s="1"/>
      <c r="G196" s="1"/>
      <c r="H196" s="1"/>
      <c r="J196" s="1"/>
      <c r="K196" s="1"/>
      <c r="L196" s="1"/>
    </row>
    <row r="197" spans="2:12" x14ac:dyDescent="0.35">
      <c r="B197" s="75"/>
      <c r="F197" s="1"/>
      <c r="G197" s="1"/>
      <c r="H197" s="1"/>
      <c r="J197" s="1"/>
      <c r="K197" s="1"/>
      <c r="L197" s="1"/>
    </row>
    <row r="198" spans="2:12" x14ac:dyDescent="0.35">
      <c r="B198" s="75"/>
      <c r="F198" s="1"/>
      <c r="G198" s="1"/>
      <c r="H198" s="1"/>
      <c r="J198" s="1"/>
      <c r="K198" s="1"/>
      <c r="L198" s="1"/>
    </row>
    <row r="199" spans="2:12" x14ac:dyDescent="0.35">
      <c r="B199" s="75"/>
      <c r="F199" s="1"/>
      <c r="G199" s="1"/>
      <c r="H199" s="1"/>
      <c r="J199" s="1"/>
      <c r="K199" s="1"/>
      <c r="L199" s="1"/>
    </row>
  </sheetData>
  <sheetProtection algorithmName="SHA-512" hashValue="UvbPSpnD8T4ATXGd/Ba9AeH5cqycsBcPgZWS8JcS9J3PXRIsm3smObQc818uQ+9Nv/li/hKqY4IYq/WchOkjBg==" saltValue="IJ3eDCgS866fQSg4P53q1w==" spinCount="100000" sheet="1" objects="1" scenarios="1" formatCells="0" selectLockedCells="1"/>
  <mergeCells count="7">
    <mergeCell ref="C10:E10"/>
    <mergeCell ref="D4:F4"/>
    <mergeCell ref="D5:G5"/>
    <mergeCell ref="D7:G7"/>
    <mergeCell ref="D2:F2"/>
    <mergeCell ref="D3:F3"/>
    <mergeCell ref="D6:F6"/>
  </mergeCells>
  <conditionalFormatting sqref="C13:C22">
    <cfRule type="cellIs" dxfId="17" priority="12" operator="greaterThan">
      <formula>0</formula>
    </cfRule>
  </conditionalFormatting>
  <conditionalFormatting sqref="C25:C42">
    <cfRule type="cellIs" dxfId="16" priority="11" operator="greaterThan">
      <formula>0</formula>
    </cfRule>
  </conditionalFormatting>
  <conditionalFormatting sqref="C45:C50">
    <cfRule type="cellIs" dxfId="15" priority="10" operator="greaterThan">
      <formula>0</formula>
    </cfRule>
  </conditionalFormatting>
  <conditionalFormatting sqref="C52:C65">
    <cfRule type="cellIs" dxfId="14" priority="9" operator="greaterThan">
      <formula>0</formula>
    </cfRule>
  </conditionalFormatting>
  <conditionalFormatting sqref="C67:C77">
    <cfRule type="cellIs" dxfId="13" priority="8" operator="greaterThan">
      <formula>0</formula>
    </cfRule>
  </conditionalFormatting>
  <conditionalFormatting sqref="C79:C84">
    <cfRule type="cellIs" dxfId="12" priority="7" operator="greaterThan">
      <formula>0</formula>
    </cfRule>
  </conditionalFormatting>
  <conditionalFormatting sqref="C86:C92">
    <cfRule type="cellIs" dxfId="11" priority="6" operator="greaterThan">
      <formula>0</formula>
    </cfRule>
  </conditionalFormatting>
  <conditionalFormatting sqref="C94:C100">
    <cfRule type="cellIs" dxfId="10" priority="5" operator="greaterThan">
      <formula>0</formula>
    </cfRule>
  </conditionalFormatting>
  <conditionalFormatting sqref="C102:C112">
    <cfRule type="cellIs" dxfId="9" priority="4" operator="greaterThan">
      <formula>0</formula>
    </cfRule>
  </conditionalFormatting>
  <conditionalFormatting sqref="C114:C120">
    <cfRule type="cellIs" dxfId="8" priority="3" operator="greaterThan">
      <formula>0</formula>
    </cfRule>
  </conditionalFormatting>
  <conditionalFormatting sqref="C123:C139">
    <cfRule type="cellIs" dxfId="7" priority="2" operator="greaterThan">
      <formula>0</formula>
    </cfRule>
  </conditionalFormatting>
  <conditionalFormatting sqref="C141:C152">
    <cfRule type="cellIs" dxfId="6" priority="1" operator="greaterThan">
      <formula>0</formula>
    </cfRule>
  </conditionalFormatting>
  <conditionalFormatting sqref="G13:G152">
    <cfRule type="cellIs" dxfId="5" priority="14" operator="greaterThan">
      <formula>0</formula>
    </cfRule>
  </conditionalFormatting>
  <conditionalFormatting sqref="K13:K152">
    <cfRule type="cellIs" dxfId="4" priority="13" operator="greaterThan">
      <formula>0</formula>
    </cfRule>
  </conditionalFormatting>
  <conditionalFormatting sqref="M161">
    <cfRule type="cellIs" dxfId="3" priority="23" operator="greaterThan">
      <formula>$K$160</formula>
    </cfRule>
  </conditionalFormatting>
  <conditionalFormatting sqref="M162">
    <cfRule type="cellIs" dxfId="2" priority="16" operator="lessThan">
      <formula>0</formula>
    </cfRule>
    <cfRule type="cellIs" dxfId="1" priority="17" operator="greaterThan">
      <formula>2346.09</formula>
    </cfRule>
  </conditionalFormatting>
  <pageMargins left="0.70866141732283472" right="0.70866141732283472" top="0.74803149606299213" bottom="0.74803149606299213" header="0.31496062992125984" footer="0.31496062992125984"/>
  <pageSetup paperSize="9" scale="43" orientation="portrait" r:id="rId1"/>
  <headerFooter>
    <oddHeader>&amp;L&amp;G&amp;C&amp;G</oddHeader>
  </headerFooter>
  <drawing r:id="rId2"/>
  <legacyDrawing r:id="rId3"/>
  <legacyDrawingHF r:id="rId4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DD620-52F0-438C-AB47-91243090A6CF}">
  <sheetPr codeName="Taul4">
    <tabColor rgb="FFFFFF00"/>
  </sheetPr>
  <dimension ref="A1:H149"/>
  <sheetViews>
    <sheetView showGridLines="0" showWhiteSpace="0" zoomScaleNormal="100" workbookViewId="0">
      <selection activeCell="G8" sqref="G8"/>
    </sheetView>
  </sheetViews>
  <sheetFormatPr defaultRowHeight="14.5" x14ac:dyDescent="0.35"/>
  <cols>
    <col min="1" max="1" width="1.1796875" customWidth="1"/>
    <col min="2" max="2" width="48.54296875" customWidth="1"/>
    <col min="3" max="4" width="9.1796875" customWidth="1"/>
    <col min="5" max="5" width="11.81640625" customWidth="1"/>
    <col min="6" max="6" width="6.6328125" customWidth="1"/>
    <col min="7" max="7" width="64.453125" customWidth="1"/>
    <col min="8" max="8" width="0.90625" customWidth="1"/>
  </cols>
  <sheetData>
    <row r="1" spans="1:8" x14ac:dyDescent="0.35">
      <c r="A1" s="4"/>
      <c r="B1" s="137" t="s">
        <v>197</v>
      </c>
      <c r="C1" s="339">
        <f>'Hankkeen tiedot'!D13</f>
        <v>0</v>
      </c>
      <c r="D1" s="339"/>
      <c r="E1" s="339"/>
      <c r="F1" s="339"/>
      <c r="G1" s="339"/>
      <c r="H1" s="19"/>
    </row>
    <row r="2" spans="1:8" x14ac:dyDescent="0.35">
      <c r="A2" s="5"/>
      <c r="B2" s="137" t="s">
        <v>198</v>
      </c>
      <c r="C2" s="339">
        <f>'Hankkeen tiedot'!D14</f>
        <v>0</v>
      </c>
      <c r="D2" s="339"/>
      <c r="E2" s="339"/>
      <c r="F2" s="339"/>
      <c r="G2" s="339"/>
      <c r="H2" s="19"/>
    </row>
    <row r="3" spans="1:8" x14ac:dyDescent="0.35">
      <c r="A3" s="5"/>
      <c r="B3" s="137" t="s">
        <v>199</v>
      </c>
      <c r="C3" s="339">
        <f>'Hankkeen tiedot'!D15</f>
        <v>0</v>
      </c>
      <c r="D3" s="339"/>
      <c r="E3" s="339"/>
      <c r="F3" s="339"/>
      <c r="G3" s="339"/>
      <c r="H3" s="19"/>
    </row>
    <row r="4" spans="1:8" x14ac:dyDescent="0.35">
      <c r="A4" s="5"/>
      <c r="B4" s="137" t="s">
        <v>200</v>
      </c>
      <c r="C4" s="339">
        <f>'Hankkeen tiedot'!D16</f>
        <v>0</v>
      </c>
      <c r="D4" s="339"/>
      <c r="E4" s="339"/>
      <c r="F4" s="339"/>
      <c r="G4" s="339"/>
      <c r="H4" s="19"/>
    </row>
    <row r="5" spans="1:8" ht="25.5" customHeight="1" x14ac:dyDescent="0.35">
      <c r="A5" s="5"/>
      <c r="B5" s="340" t="s">
        <v>51</v>
      </c>
      <c r="C5" s="340"/>
      <c r="D5" s="340"/>
      <c r="E5" s="340"/>
      <c r="F5" s="340"/>
      <c r="G5" s="340"/>
      <c r="H5" s="19"/>
    </row>
    <row r="6" spans="1:8" ht="48" x14ac:dyDescent="0.35">
      <c r="A6" s="41"/>
      <c r="B6" s="42" t="s">
        <v>65</v>
      </c>
      <c r="C6" s="42" t="s">
        <v>214</v>
      </c>
      <c r="D6" s="42" t="s">
        <v>2</v>
      </c>
      <c r="E6" s="43" t="s">
        <v>3</v>
      </c>
      <c r="F6" s="42" t="s">
        <v>176</v>
      </c>
      <c r="G6" s="44" t="s">
        <v>64</v>
      </c>
      <c r="H6" s="19"/>
    </row>
    <row r="7" spans="1:8" x14ac:dyDescent="0.35">
      <c r="A7" s="29" t="s">
        <v>146</v>
      </c>
      <c r="B7" s="70"/>
      <c r="C7" s="129"/>
      <c r="D7" s="130"/>
      <c r="E7" s="131"/>
      <c r="F7" s="131"/>
      <c r="G7" s="131"/>
      <c r="H7" s="19"/>
    </row>
    <row r="8" spans="1:8" x14ac:dyDescent="0.35">
      <c r="A8" s="19"/>
      <c r="B8" s="204" t="s">
        <v>143</v>
      </c>
      <c r="C8" s="255">
        <f>'Kustannusarvio|Rakennusselostus'!M8</f>
        <v>0</v>
      </c>
      <c r="D8" s="255">
        <f>'Kustannusarvio|Rakennusselostus'!N8</f>
        <v>0</v>
      </c>
      <c r="E8" s="258">
        <f>C8*20+D8*60</f>
        <v>0</v>
      </c>
      <c r="F8" s="256">
        <f>'Kustannusarvio|Rakennusselostus'!P8</f>
        <v>0</v>
      </c>
      <c r="G8" s="257">
        <f>'Kustannusarvio|Rakennusselostus'!Q8</f>
        <v>0</v>
      </c>
      <c r="H8" s="19"/>
    </row>
    <row r="9" spans="1:8" x14ac:dyDescent="0.35">
      <c r="A9" s="19"/>
      <c r="B9" s="208" t="s">
        <v>144</v>
      </c>
      <c r="C9" s="218">
        <f>'Kustannusarvio|Rakennusselostus'!M9</f>
        <v>0</v>
      </c>
      <c r="D9" s="218">
        <f>'Kustannusarvio|Rakennusselostus'!N9</f>
        <v>0</v>
      </c>
      <c r="E9" s="258">
        <f t="shared" ref="E9:E72" si="0">C9*20+D9*60</f>
        <v>0</v>
      </c>
      <c r="F9" s="259">
        <f>'Kustannusarvio|Rakennusselostus'!P9</f>
        <v>0</v>
      </c>
      <c r="G9" s="260">
        <f>'Kustannusarvio|Rakennusselostus'!Q9</f>
        <v>0</v>
      </c>
      <c r="H9" s="19"/>
    </row>
    <row r="10" spans="1:8" x14ac:dyDescent="0.35">
      <c r="A10" s="19"/>
      <c r="B10" s="208" t="s">
        <v>145</v>
      </c>
      <c r="C10" s="218">
        <f>'Kustannusarvio|Rakennusselostus'!M10</f>
        <v>0</v>
      </c>
      <c r="D10" s="218">
        <f>'Kustannusarvio|Rakennusselostus'!N10</f>
        <v>0</v>
      </c>
      <c r="E10" s="258">
        <f t="shared" si="0"/>
        <v>0</v>
      </c>
      <c r="F10" s="259">
        <f>'Kustannusarvio|Rakennusselostus'!P10</f>
        <v>0</v>
      </c>
      <c r="G10" s="260">
        <f>'Kustannusarvio|Rakennusselostus'!Q10</f>
        <v>0</v>
      </c>
      <c r="H10" s="19"/>
    </row>
    <row r="11" spans="1:8" x14ac:dyDescent="0.35">
      <c r="A11" s="19"/>
      <c r="B11" s="208" t="s">
        <v>148</v>
      </c>
      <c r="C11" s="218">
        <f>'Kustannusarvio|Rakennusselostus'!M11</f>
        <v>0</v>
      </c>
      <c r="D11" s="218">
        <f>'Kustannusarvio|Rakennusselostus'!N11</f>
        <v>0</v>
      </c>
      <c r="E11" s="258">
        <f t="shared" si="0"/>
        <v>0</v>
      </c>
      <c r="F11" s="259">
        <f>'Kustannusarvio|Rakennusselostus'!P11</f>
        <v>0</v>
      </c>
      <c r="G11" s="260">
        <f>'Kustannusarvio|Rakennusselostus'!Q11</f>
        <v>0</v>
      </c>
      <c r="H11" s="19"/>
    </row>
    <row r="12" spans="1:8" x14ac:dyDescent="0.35">
      <c r="A12" s="19"/>
      <c r="B12" s="212" t="s">
        <v>11</v>
      </c>
      <c r="C12" s="218">
        <f>'Kustannusarvio|Rakennusselostus'!M12</f>
        <v>0</v>
      </c>
      <c r="D12" s="218">
        <f>'Kustannusarvio|Rakennusselostus'!N12</f>
        <v>0</v>
      </c>
      <c r="E12" s="258">
        <f t="shared" si="0"/>
        <v>0</v>
      </c>
      <c r="F12" s="259">
        <f>'Kustannusarvio|Rakennusselostus'!P12</f>
        <v>0</v>
      </c>
      <c r="G12" s="260">
        <f>'Kustannusarvio|Rakennusselostus'!Q12</f>
        <v>0</v>
      </c>
      <c r="H12" s="19"/>
    </row>
    <row r="13" spans="1:8" x14ac:dyDescent="0.35">
      <c r="A13" s="19"/>
      <c r="B13" s="212" t="s">
        <v>12</v>
      </c>
      <c r="C13" s="218">
        <f>'Kustannusarvio|Rakennusselostus'!M13</f>
        <v>0</v>
      </c>
      <c r="D13" s="218">
        <f>'Kustannusarvio|Rakennusselostus'!N13</f>
        <v>0</v>
      </c>
      <c r="E13" s="258">
        <f t="shared" si="0"/>
        <v>0</v>
      </c>
      <c r="F13" s="259">
        <f>'Kustannusarvio|Rakennusselostus'!P13</f>
        <v>0</v>
      </c>
      <c r="G13" s="260">
        <f>'Kustannusarvio|Rakennusselostus'!Q13</f>
        <v>0</v>
      </c>
      <c r="H13" s="19"/>
    </row>
    <row r="14" spans="1:8" x14ac:dyDescent="0.35">
      <c r="A14" s="19"/>
      <c r="B14" s="212" t="s">
        <v>13</v>
      </c>
      <c r="C14" s="218">
        <f>'Kustannusarvio|Rakennusselostus'!M14</f>
        <v>0</v>
      </c>
      <c r="D14" s="218">
        <f>'Kustannusarvio|Rakennusselostus'!N14</f>
        <v>0</v>
      </c>
      <c r="E14" s="258">
        <f t="shared" si="0"/>
        <v>0</v>
      </c>
      <c r="F14" s="259">
        <f>'Kustannusarvio|Rakennusselostus'!P14</f>
        <v>0</v>
      </c>
      <c r="G14" s="260">
        <f>'Kustannusarvio|Rakennusselostus'!Q14</f>
        <v>0</v>
      </c>
      <c r="H14" s="19"/>
    </row>
    <row r="15" spans="1:8" x14ac:dyDescent="0.35">
      <c r="A15" s="19"/>
      <c r="B15" s="212" t="s">
        <v>202</v>
      </c>
      <c r="C15" s="218">
        <f>'Kustannusarvio|Rakennusselostus'!M15</f>
        <v>0</v>
      </c>
      <c r="D15" s="218">
        <f>'Kustannusarvio|Rakennusselostus'!N15</f>
        <v>0</v>
      </c>
      <c r="E15" s="258">
        <f t="shared" si="0"/>
        <v>0</v>
      </c>
      <c r="F15" s="259">
        <f>'Kustannusarvio|Rakennusselostus'!P15</f>
        <v>0</v>
      </c>
      <c r="G15" s="260">
        <f>'Kustannusarvio|Rakennusselostus'!Q15</f>
        <v>0</v>
      </c>
      <c r="H15" s="19"/>
    </row>
    <row r="16" spans="1:8" x14ac:dyDescent="0.35">
      <c r="A16" s="19"/>
      <c r="B16" s="245" t="str">
        <f>'Kustannusarvio|Rakennusselostus'!B16</f>
        <v>Muu maksu</v>
      </c>
      <c r="C16" s="218">
        <f>'Kustannusarvio|Rakennusselostus'!M16</f>
        <v>0</v>
      </c>
      <c r="D16" s="218">
        <f>'Kustannusarvio|Rakennusselostus'!N16</f>
        <v>0</v>
      </c>
      <c r="E16" s="258">
        <f t="shared" si="0"/>
        <v>0</v>
      </c>
      <c r="F16" s="259">
        <f>'Kustannusarvio|Rakennusselostus'!P16</f>
        <v>0</v>
      </c>
      <c r="G16" s="260">
        <f>'Kustannusarvio|Rakennusselostus'!Q16</f>
        <v>0</v>
      </c>
      <c r="H16" s="19"/>
    </row>
    <row r="17" spans="1:8" x14ac:dyDescent="0.35">
      <c r="A17" s="19"/>
      <c r="B17" s="245" t="str">
        <f>'Kustannusarvio|Rakennusselostus'!B17</f>
        <v>Muu maksu</v>
      </c>
      <c r="C17" s="312">
        <f>'Kustannusarvio|Rakennusselostus'!M17</f>
        <v>0</v>
      </c>
      <c r="D17" s="312">
        <f>'Kustannusarvio|Rakennusselostus'!N17</f>
        <v>0</v>
      </c>
      <c r="E17" s="313">
        <f t="shared" si="0"/>
        <v>0</v>
      </c>
      <c r="F17" s="262">
        <f>'Kustannusarvio|Rakennusselostus'!P17</f>
        <v>0</v>
      </c>
      <c r="G17" s="263">
        <f>'Kustannusarvio|Rakennusselostus'!Q17</f>
        <v>0</v>
      </c>
      <c r="H17" s="19"/>
    </row>
    <row r="18" spans="1:8" x14ac:dyDescent="0.35">
      <c r="A18" s="29" t="s">
        <v>68</v>
      </c>
      <c r="B18" s="30"/>
      <c r="C18" s="47"/>
      <c r="D18" s="316"/>
      <c r="E18" s="133"/>
      <c r="F18" s="131"/>
      <c r="G18" s="173"/>
      <c r="H18" s="19"/>
    </row>
    <row r="19" spans="1:8" x14ac:dyDescent="0.35">
      <c r="A19" s="15" t="s">
        <v>102</v>
      </c>
      <c r="B19" s="16"/>
      <c r="C19" s="45"/>
      <c r="D19" s="48"/>
      <c r="E19" s="46"/>
      <c r="F19" s="161"/>
      <c r="G19" s="304"/>
      <c r="H19" s="19"/>
    </row>
    <row r="20" spans="1:8" x14ac:dyDescent="0.35">
      <c r="A20" s="19"/>
      <c r="B20" s="204" t="s">
        <v>70</v>
      </c>
      <c r="C20" s="317">
        <f>'Kustannusarvio|Rakennusselostus'!M20</f>
        <v>0</v>
      </c>
      <c r="D20" s="317">
        <f>'Kustannusarvio|Rakennusselostus'!N20</f>
        <v>0</v>
      </c>
      <c r="E20" s="314">
        <f t="shared" si="0"/>
        <v>0</v>
      </c>
      <c r="F20" s="256">
        <f>'Kustannusarvio|Rakennusselostus'!P20</f>
        <v>0</v>
      </c>
      <c r="G20" s="257">
        <f>'Kustannusarvio|Rakennusselostus'!Q20</f>
        <v>0</v>
      </c>
      <c r="H20" s="19"/>
    </row>
    <row r="21" spans="1:8" x14ac:dyDescent="0.35">
      <c r="A21" s="19"/>
      <c r="B21" s="208" t="s">
        <v>69</v>
      </c>
      <c r="C21" s="218">
        <f>'Kustannusarvio|Rakennusselostus'!M21</f>
        <v>0</v>
      </c>
      <c r="D21" s="218">
        <f>'Kustannusarvio|Rakennusselostus'!N21</f>
        <v>0</v>
      </c>
      <c r="E21" s="258">
        <f t="shared" si="0"/>
        <v>0</v>
      </c>
      <c r="F21" s="259">
        <f>'Kustannusarvio|Rakennusselostus'!P21</f>
        <v>0</v>
      </c>
      <c r="G21" s="260">
        <f>'Kustannusarvio|Rakennusselostus'!Q21</f>
        <v>0</v>
      </c>
      <c r="H21" s="19"/>
    </row>
    <row r="22" spans="1:8" x14ac:dyDescent="0.35">
      <c r="A22" s="19"/>
      <c r="B22" s="208" t="s">
        <v>39</v>
      </c>
      <c r="C22" s="218">
        <f>'Kustannusarvio|Rakennusselostus'!M22</f>
        <v>0</v>
      </c>
      <c r="D22" s="218">
        <f>'Kustannusarvio|Rakennusselostus'!N22</f>
        <v>0</v>
      </c>
      <c r="E22" s="258">
        <f t="shared" si="0"/>
        <v>0</v>
      </c>
      <c r="F22" s="259">
        <f>'Kustannusarvio|Rakennusselostus'!P22</f>
        <v>0</v>
      </c>
      <c r="G22" s="260">
        <f>'Kustannusarvio|Rakennusselostus'!Q22</f>
        <v>0</v>
      </c>
      <c r="H22" s="19"/>
    </row>
    <row r="23" spans="1:8" x14ac:dyDescent="0.35">
      <c r="A23" s="19"/>
      <c r="B23" s="208" t="s">
        <v>40</v>
      </c>
      <c r="C23" s="218">
        <f>'Kustannusarvio|Rakennusselostus'!M23</f>
        <v>0</v>
      </c>
      <c r="D23" s="218">
        <f>'Kustannusarvio|Rakennusselostus'!N23</f>
        <v>0</v>
      </c>
      <c r="E23" s="258">
        <f t="shared" si="0"/>
        <v>0</v>
      </c>
      <c r="F23" s="259">
        <f>'Kustannusarvio|Rakennusselostus'!P23</f>
        <v>0</v>
      </c>
      <c r="G23" s="260">
        <f>'Kustannusarvio|Rakennusselostus'!Q23</f>
        <v>0</v>
      </c>
      <c r="H23" s="19"/>
    </row>
    <row r="24" spans="1:8" x14ac:dyDescent="0.35">
      <c r="A24" s="19"/>
      <c r="B24" s="212" t="s">
        <v>36</v>
      </c>
      <c r="C24" s="218">
        <f>'Kustannusarvio|Rakennusselostus'!M24</f>
        <v>0</v>
      </c>
      <c r="D24" s="218">
        <f>'Kustannusarvio|Rakennusselostus'!N24</f>
        <v>0</v>
      </c>
      <c r="E24" s="258">
        <f t="shared" si="0"/>
        <v>0</v>
      </c>
      <c r="F24" s="259">
        <f>'Kustannusarvio|Rakennusselostus'!P24</f>
        <v>0</v>
      </c>
      <c r="G24" s="260">
        <f>'Kustannusarvio|Rakennusselostus'!Q24</f>
        <v>0</v>
      </c>
      <c r="H24" s="19"/>
    </row>
    <row r="25" spans="1:8" x14ac:dyDescent="0.35">
      <c r="A25" s="19"/>
      <c r="B25" s="212" t="s">
        <v>14</v>
      </c>
      <c r="C25" s="218">
        <f>'Kustannusarvio|Rakennusselostus'!M25</f>
        <v>0</v>
      </c>
      <c r="D25" s="218">
        <f>'Kustannusarvio|Rakennusselostus'!N25</f>
        <v>0</v>
      </c>
      <c r="E25" s="258">
        <f t="shared" si="0"/>
        <v>0</v>
      </c>
      <c r="F25" s="259">
        <f>'Kustannusarvio|Rakennusselostus'!P25</f>
        <v>0</v>
      </c>
      <c r="G25" s="260">
        <f>'Kustannusarvio|Rakennusselostus'!Q25</f>
        <v>0</v>
      </c>
      <c r="H25" s="19"/>
    </row>
    <row r="26" spans="1:8" x14ac:dyDescent="0.35">
      <c r="A26" s="19"/>
      <c r="B26" s="212" t="s">
        <v>15</v>
      </c>
      <c r="C26" s="218">
        <f>'Kustannusarvio|Rakennusselostus'!M26</f>
        <v>0</v>
      </c>
      <c r="D26" s="218">
        <f>'Kustannusarvio|Rakennusselostus'!N26</f>
        <v>0</v>
      </c>
      <c r="E26" s="258">
        <f t="shared" si="0"/>
        <v>0</v>
      </c>
      <c r="F26" s="259">
        <f>'Kustannusarvio|Rakennusselostus'!P26</f>
        <v>0</v>
      </c>
      <c r="G26" s="260">
        <f>'Kustannusarvio|Rakennusselostus'!Q26</f>
        <v>0</v>
      </c>
      <c r="H26" s="19"/>
    </row>
    <row r="27" spans="1:8" x14ac:dyDescent="0.35">
      <c r="A27" s="19"/>
      <c r="B27" s="218" t="s">
        <v>74</v>
      </c>
      <c r="C27" s="218">
        <f>'Kustannusarvio|Rakennusselostus'!M27</f>
        <v>0</v>
      </c>
      <c r="D27" s="218">
        <f>'Kustannusarvio|Rakennusselostus'!N27</f>
        <v>0</v>
      </c>
      <c r="E27" s="258">
        <f t="shared" si="0"/>
        <v>0</v>
      </c>
      <c r="F27" s="259">
        <f>'Kustannusarvio|Rakennusselostus'!P27</f>
        <v>0</v>
      </c>
      <c r="G27" s="260">
        <f>'Kustannusarvio|Rakennusselostus'!Q27</f>
        <v>0</v>
      </c>
      <c r="H27" s="19"/>
    </row>
    <row r="28" spans="1:8" x14ac:dyDescent="0.35">
      <c r="A28" s="19"/>
      <c r="B28" s="208" t="s">
        <v>71</v>
      </c>
      <c r="C28" s="218">
        <f>'Kustannusarvio|Rakennusselostus'!M28</f>
        <v>0</v>
      </c>
      <c r="D28" s="218">
        <f>'Kustannusarvio|Rakennusselostus'!N28</f>
        <v>0</v>
      </c>
      <c r="E28" s="258">
        <f t="shared" si="0"/>
        <v>0</v>
      </c>
      <c r="F28" s="259">
        <f>'Kustannusarvio|Rakennusselostus'!P28</f>
        <v>0</v>
      </c>
      <c r="G28" s="260">
        <f>'Kustannusarvio|Rakennusselostus'!Q28</f>
        <v>0</v>
      </c>
      <c r="H28" s="19"/>
    </row>
    <row r="29" spans="1:8" x14ac:dyDescent="0.35">
      <c r="A29" s="19"/>
      <c r="B29" s="208" t="s">
        <v>72</v>
      </c>
      <c r="C29" s="218">
        <f>'Kustannusarvio|Rakennusselostus'!M29</f>
        <v>0</v>
      </c>
      <c r="D29" s="218">
        <f>'Kustannusarvio|Rakennusselostus'!N29</f>
        <v>0</v>
      </c>
      <c r="E29" s="258">
        <f t="shared" si="0"/>
        <v>0</v>
      </c>
      <c r="F29" s="259">
        <f>'Kustannusarvio|Rakennusselostus'!P29</f>
        <v>0</v>
      </c>
      <c r="G29" s="260">
        <f>'Kustannusarvio|Rakennusselostus'!Q29</f>
        <v>0</v>
      </c>
      <c r="H29" s="19"/>
    </row>
    <row r="30" spans="1:8" x14ac:dyDescent="0.35">
      <c r="A30" s="19"/>
      <c r="B30" s="208" t="s">
        <v>73</v>
      </c>
      <c r="C30" s="218">
        <f>'Kustannusarvio|Rakennusselostus'!M30</f>
        <v>0</v>
      </c>
      <c r="D30" s="218">
        <f>'Kustannusarvio|Rakennusselostus'!N30</f>
        <v>0</v>
      </c>
      <c r="E30" s="258">
        <f t="shared" si="0"/>
        <v>0</v>
      </c>
      <c r="F30" s="259">
        <f>'Kustannusarvio|Rakennusselostus'!P30</f>
        <v>0</v>
      </c>
      <c r="G30" s="260">
        <f>'Kustannusarvio|Rakennusselostus'!Q30</f>
        <v>0</v>
      </c>
      <c r="H30" s="19"/>
    </row>
    <row r="31" spans="1:8" x14ac:dyDescent="0.35">
      <c r="A31" s="19"/>
      <c r="B31" s="208" t="s">
        <v>75</v>
      </c>
      <c r="C31" s="218">
        <f>'Kustannusarvio|Rakennusselostus'!M31</f>
        <v>0</v>
      </c>
      <c r="D31" s="218">
        <f>'Kustannusarvio|Rakennusselostus'!N31</f>
        <v>0</v>
      </c>
      <c r="E31" s="258">
        <f t="shared" si="0"/>
        <v>0</v>
      </c>
      <c r="F31" s="259">
        <f>'Kustannusarvio|Rakennusselostus'!P31</f>
        <v>0</v>
      </c>
      <c r="G31" s="260">
        <f>'Kustannusarvio|Rakennusselostus'!Q31</f>
        <v>0</v>
      </c>
      <c r="H31" s="19"/>
    </row>
    <row r="32" spans="1:8" x14ac:dyDescent="0.35">
      <c r="A32" s="19"/>
      <c r="B32" s="208" t="s">
        <v>76</v>
      </c>
      <c r="C32" s="218">
        <f>'Kustannusarvio|Rakennusselostus'!M32</f>
        <v>0</v>
      </c>
      <c r="D32" s="218">
        <f>'Kustannusarvio|Rakennusselostus'!N32</f>
        <v>0</v>
      </c>
      <c r="E32" s="258">
        <f t="shared" si="0"/>
        <v>0</v>
      </c>
      <c r="F32" s="259">
        <f>'Kustannusarvio|Rakennusselostus'!P32</f>
        <v>0</v>
      </c>
      <c r="G32" s="260">
        <f>'Kustannusarvio|Rakennusselostus'!Q32</f>
        <v>0</v>
      </c>
      <c r="H32" s="19"/>
    </row>
    <row r="33" spans="1:8" x14ac:dyDescent="0.35">
      <c r="A33" s="19"/>
      <c r="B33" s="212" t="s">
        <v>77</v>
      </c>
      <c r="C33" s="218">
        <f>'Kustannusarvio|Rakennusselostus'!M33</f>
        <v>0</v>
      </c>
      <c r="D33" s="218">
        <f>'Kustannusarvio|Rakennusselostus'!N33</f>
        <v>0</v>
      </c>
      <c r="E33" s="258">
        <f t="shared" si="0"/>
        <v>0</v>
      </c>
      <c r="F33" s="259">
        <f>'Kustannusarvio|Rakennusselostus'!P33</f>
        <v>0</v>
      </c>
      <c r="G33" s="260">
        <f>'Kustannusarvio|Rakennusselostus'!Q33</f>
        <v>0</v>
      </c>
      <c r="H33" s="19"/>
    </row>
    <row r="34" spans="1:8" x14ac:dyDescent="0.35">
      <c r="A34" s="19"/>
      <c r="B34" s="212" t="s">
        <v>137</v>
      </c>
      <c r="C34" s="218">
        <f>'Kustannusarvio|Rakennusselostus'!M34</f>
        <v>0</v>
      </c>
      <c r="D34" s="218">
        <f>'Kustannusarvio|Rakennusselostus'!N34</f>
        <v>0</v>
      </c>
      <c r="E34" s="258">
        <f t="shared" si="0"/>
        <v>0</v>
      </c>
      <c r="F34" s="259">
        <f>'Kustannusarvio|Rakennusselostus'!P34</f>
        <v>0</v>
      </c>
      <c r="G34" s="260">
        <f>'Kustannusarvio|Rakennusselostus'!Q34</f>
        <v>0</v>
      </c>
      <c r="H34" s="19"/>
    </row>
    <row r="35" spans="1:8" x14ac:dyDescent="0.35">
      <c r="A35" s="19"/>
      <c r="B35" s="212" t="s">
        <v>5</v>
      </c>
      <c r="C35" s="218">
        <f>'Kustannusarvio|Rakennusselostus'!M35</f>
        <v>0</v>
      </c>
      <c r="D35" s="218">
        <f>'Kustannusarvio|Rakennusselostus'!N35</f>
        <v>0</v>
      </c>
      <c r="E35" s="258">
        <f t="shared" si="0"/>
        <v>0</v>
      </c>
      <c r="F35" s="259">
        <f>'Kustannusarvio|Rakennusselostus'!P35</f>
        <v>0</v>
      </c>
      <c r="G35" s="260">
        <f>'Kustannusarvio|Rakennusselostus'!Q35</f>
        <v>0</v>
      </c>
      <c r="H35" s="19"/>
    </row>
    <row r="36" spans="1:8" x14ac:dyDescent="0.35">
      <c r="A36" s="19"/>
      <c r="B36" s="248" t="str">
        <f>'Kustannusarvio|Rakennusselostus'!B36</f>
        <v>Muu rakennusosa</v>
      </c>
      <c r="C36" s="218">
        <f>'Kustannusarvio|Rakennusselostus'!M36</f>
        <v>0</v>
      </c>
      <c r="D36" s="218">
        <f>'Kustannusarvio|Rakennusselostus'!N36</f>
        <v>0</v>
      </c>
      <c r="E36" s="258">
        <f t="shared" si="0"/>
        <v>0</v>
      </c>
      <c r="F36" s="259">
        <f>'Kustannusarvio|Rakennusselostus'!P36</f>
        <v>0</v>
      </c>
      <c r="G36" s="260">
        <f>'Kustannusarvio|Rakennusselostus'!Q36</f>
        <v>0</v>
      </c>
      <c r="H36" s="19"/>
    </row>
    <row r="37" spans="1:8" x14ac:dyDescent="0.35">
      <c r="A37" s="19"/>
      <c r="B37" s="248" t="str">
        <f>'Kustannusarvio|Rakennusselostus'!B37</f>
        <v>Muu rakennusosa</v>
      </c>
      <c r="C37" s="261">
        <f>'Kustannusarvio|Rakennusselostus'!M37</f>
        <v>0</v>
      </c>
      <c r="D37" s="261">
        <f>'Kustannusarvio|Rakennusselostus'!N37</f>
        <v>0</v>
      </c>
      <c r="E37" s="258">
        <f t="shared" si="0"/>
        <v>0</v>
      </c>
      <c r="F37" s="262">
        <f>'Kustannusarvio|Rakennusselostus'!P37</f>
        <v>0</v>
      </c>
      <c r="G37" s="263">
        <f>'Kustannusarvio|Rakennusselostus'!Q37</f>
        <v>0</v>
      </c>
      <c r="H37" s="19"/>
    </row>
    <row r="38" spans="1:8" x14ac:dyDescent="0.35">
      <c r="A38" s="29" t="s">
        <v>78</v>
      </c>
      <c r="B38" s="30"/>
      <c r="C38" s="47"/>
      <c r="D38" s="316"/>
      <c r="E38" s="133"/>
      <c r="F38" s="131"/>
      <c r="G38" s="173"/>
      <c r="H38" s="19"/>
    </row>
    <row r="39" spans="1:8" x14ac:dyDescent="0.35">
      <c r="A39" s="40" t="s">
        <v>35</v>
      </c>
      <c r="B39" s="40"/>
      <c r="C39" s="45"/>
      <c r="D39" s="48"/>
      <c r="E39" s="46"/>
      <c r="F39" s="161"/>
      <c r="G39" s="304"/>
      <c r="H39" s="19"/>
    </row>
    <row r="40" spans="1:8" x14ac:dyDescent="0.35">
      <c r="A40" s="19"/>
      <c r="B40" s="230" t="s">
        <v>83</v>
      </c>
      <c r="C40" s="255">
        <f>'Kustannusarvio|Rakennusselostus'!M40</f>
        <v>0</v>
      </c>
      <c r="D40" s="255">
        <f>'Kustannusarvio|Rakennusselostus'!N40</f>
        <v>0</v>
      </c>
      <c r="E40" s="258">
        <f t="shared" si="0"/>
        <v>0</v>
      </c>
      <c r="F40" s="256">
        <f>'Kustannusarvio|Rakennusselostus'!P40</f>
        <v>0</v>
      </c>
      <c r="G40" s="257">
        <f>'Kustannusarvio|Rakennusselostus'!Q40</f>
        <v>0</v>
      </c>
      <c r="H40" s="19"/>
    </row>
    <row r="41" spans="1:8" x14ac:dyDescent="0.35">
      <c r="A41" s="19"/>
      <c r="B41" s="212" t="s">
        <v>80</v>
      </c>
      <c r="C41" s="218">
        <f>'Kustannusarvio|Rakennusselostus'!M41</f>
        <v>0</v>
      </c>
      <c r="D41" s="218">
        <f>'Kustannusarvio|Rakennusselostus'!N41</f>
        <v>0</v>
      </c>
      <c r="E41" s="258">
        <f t="shared" si="0"/>
        <v>0</v>
      </c>
      <c r="F41" s="259">
        <f>'Kustannusarvio|Rakennusselostus'!P41</f>
        <v>0</v>
      </c>
      <c r="G41" s="260">
        <f>'Kustannusarvio|Rakennusselostus'!Q41</f>
        <v>0</v>
      </c>
      <c r="H41" s="19"/>
    </row>
    <row r="42" spans="1:8" x14ac:dyDescent="0.35">
      <c r="A42" s="19"/>
      <c r="B42" s="212" t="s">
        <v>37</v>
      </c>
      <c r="C42" s="218">
        <f>'Kustannusarvio|Rakennusselostus'!M42</f>
        <v>0</v>
      </c>
      <c r="D42" s="218">
        <f>'Kustannusarvio|Rakennusselostus'!N42</f>
        <v>0</v>
      </c>
      <c r="E42" s="258">
        <f t="shared" si="0"/>
        <v>0</v>
      </c>
      <c r="F42" s="259">
        <f>'Kustannusarvio|Rakennusselostus'!P42</f>
        <v>0</v>
      </c>
      <c r="G42" s="260">
        <f>'Kustannusarvio|Rakennusselostus'!Q42</f>
        <v>0</v>
      </c>
      <c r="H42" s="19"/>
    </row>
    <row r="43" spans="1:8" x14ac:dyDescent="0.35">
      <c r="A43" s="19"/>
      <c r="B43" s="212" t="s">
        <v>81</v>
      </c>
      <c r="C43" s="218">
        <f>'Kustannusarvio|Rakennusselostus'!M43</f>
        <v>0</v>
      </c>
      <c r="D43" s="218">
        <f>'Kustannusarvio|Rakennusselostus'!N43</f>
        <v>0</v>
      </c>
      <c r="E43" s="258">
        <f t="shared" si="0"/>
        <v>0</v>
      </c>
      <c r="F43" s="259">
        <f>'Kustannusarvio|Rakennusselostus'!P43</f>
        <v>0</v>
      </c>
      <c r="G43" s="260">
        <f>'Kustannusarvio|Rakennusselostus'!Q43</f>
        <v>0</v>
      </c>
      <c r="H43" s="19"/>
    </row>
    <row r="44" spans="1:8" x14ac:dyDescent="0.35">
      <c r="A44" s="19"/>
      <c r="B44" s="212" t="s">
        <v>82</v>
      </c>
      <c r="C44" s="218">
        <f>'Kustannusarvio|Rakennusselostus'!M44</f>
        <v>0</v>
      </c>
      <c r="D44" s="218">
        <f>'Kustannusarvio|Rakennusselostus'!N44</f>
        <v>0</v>
      </c>
      <c r="E44" s="258">
        <f t="shared" si="0"/>
        <v>0</v>
      </c>
      <c r="F44" s="259">
        <f>'Kustannusarvio|Rakennusselostus'!P44</f>
        <v>0</v>
      </c>
      <c r="G44" s="260">
        <f>'Kustannusarvio|Rakennusselostus'!Q44</f>
        <v>0</v>
      </c>
      <c r="H44" s="19"/>
    </row>
    <row r="45" spans="1:8" x14ac:dyDescent="0.35">
      <c r="A45" s="19"/>
      <c r="B45" s="328" t="str">
        <f>'Kustannusarvio|Rakennusselostus'!B45</f>
        <v>Muu rakenne</v>
      </c>
      <c r="C45" s="261">
        <f>'Kustannusarvio|Rakennusselostus'!M45</f>
        <v>0</v>
      </c>
      <c r="D45" s="261">
        <f>'Kustannusarvio|Rakennusselostus'!N45</f>
        <v>0</v>
      </c>
      <c r="E45" s="258">
        <f t="shared" si="0"/>
        <v>0</v>
      </c>
      <c r="F45" s="262">
        <f>'Kustannusarvio|Rakennusselostus'!P45</f>
        <v>0</v>
      </c>
      <c r="G45" s="263">
        <f>'Kustannusarvio|Rakennusselostus'!Q45</f>
        <v>0</v>
      </c>
      <c r="H45" s="19"/>
    </row>
    <row r="46" spans="1:8" x14ac:dyDescent="0.35">
      <c r="A46" s="40" t="s">
        <v>48</v>
      </c>
      <c r="B46" s="40"/>
      <c r="C46" s="45"/>
      <c r="D46" s="48"/>
      <c r="E46" s="46"/>
      <c r="F46" s="161"/>
      <c r="G46" s="304"/>
      <c r="H46" s="19"/>
    </row>
    <row r="47" spans="1:8" x14ac:dyDescent="0.35">
      <c r="A47" s="19"/>
      <c r="B47" s="230" t="s">
        <v>4</v>
      </c>
      <c r="C47" s="255">
        <f>'Kustannusarvio|Rakennusselostus'!M47</f>
        <v>0</v>
      </c>
      <c r="D47" s="255">
        <f>'Kustannusarvio|Rakennusselostus'!N47</f>
        <v>0</v>
      </c>
      <c r="E47" s="258">
        <f t="shared" si="0"/>
        <v>0</v>
      </c>
      <c r="F47" s="256">
        <f>'Kustannusarvio|Rakennusselostus'!P47</f>
        <v>0</v>
      </c>
      <c r="G47" s="257">
        <f>'Kustannusarvio|Rakennusselostus'!Q47</f>
        <v>0</v>
      </c>
      <c r="H47" s="19"/>
    </row>
    <row r="48" spans="1:8" x14ac:dyDescent="0.35">
      <c r="A48" s="19"/>
      <c r="B48" s="212" t="s">
        <v>37</v>
      </c>
      <c r="C48" s="218">
        <f>'Kustannusarvio|Rakennusselostus'!M48</f>
        <v>0</v>
      </c>
      <c r="D48" s="218">
        <f>'Kustannusarvio|Rakennusselostus'!N48</f>
        <v>0</v>
      </c>
      <c r="E48" s="258">
        <f t="shared" si="0"/>
        <v>0</v>
      </c>
      <c r="F48" s="259">
        <f>'Kustannusarvio|Rakennusselostus'!P48</f>
        <v>0</v>
      </c>
      <c r="G48" s="260">
        <f>'Kustannusarvio|Rakennusselostus'!Q48</f>
        <v>0</v>
      </c>
      <c r="H48" s="19"/>
    </row>
    <row r="49" spans="1:8" x14ac:dyDescent="0.35">
      <c r="A49" s="19"/>
      <c r="B49" s="212" t="s">
        <v>81</v>
      </c>
      <c r="C49" s="218">
        <f>'Kustannusarvio|Rakennusselostus'!M49</f>
        <v>0</v>
      </c>
      <c r="D49" s="218">
        <f>'Kustannusarvio|Rakennusselostus'!N49</f>
        <v>0</v>
      </c>
      <c r="E49" s="258">
        <f t="shared" si="0"/>
        <v>0</v>
      </c>
      <c r="F49" s="259">
        <f>'Kustannusarvio|Rakennusselostus'!P49</f>
        <v>0</v>
      </c>
      <c r="G49" s="260">
        <f>'Kustannusarvio|Rakennusselostus'!Q49</f>
        <v>0</v>
      </c>
      <c r="H49" s="19"/>
    </row>
    <row r="50" spans="1:8" x14ac:dyDescent="0.35">
      <c r="A50" s="19"/>
      <c r="B50" s="212" t="s">
        <v>84</v>
      </c>
      <c r="C50" s="218">
        <f>'Kustannusarvio|Rakennusselostus'!M50</f>
        <v>0</v>
      </c>
      <c r="D50" s="218">
        <f>'Kustannusarvio|Rakennusselostus'!N50</f>
        <v>0</v>
      </c>
      <c r="E50" s="258">
        <f t="shared" si="0"/>
        <v>0</v>
      </c>
      <c r="F50" s="259">
        <f>'Kustannusarvio|Rakennusselostus'!P50</f>
        <v>0</v>
      </c>
      <c r="G50" s="260">
        <f>'Kustannusarvio|Rakennusselostus'!Q50</f>
        <v>0</v>
      </c>
      <c r="H50" s="19"/>
    </row>
    <row r="51" spans="1:8" x14ac:dyDescent="0.35">
      <c r="A51" s="19"/>
      <c r="B51" s="212" t="s">
        <v>85</v>
      </c>
      <c r="C51" s="218">
        <f>'Kustannusarvio|Rakennusselostus'!M51</f>
        <v>0</v>
      </c>
      <c r="D51" s="218">
        <f>'Kustannusarvio|Rakennusselostus'!N51</f>
        <v>0</v>
      </c>
      <c r="E51" s="258">
        <f t="shared" si="0"/>
        <v>0</v>
      </c>
      <c r="F51" s="259">
        <f>'Kustannusarvio|Rakennusselostus'!P51</f>
        <v>0</v>
      </c>
      <c r="G51" s="260">
        <f>'Kustannusarvio|Rakennusselostus'!Q51</f>
        <v>0</v>
      </c>
      <c r="H51" s="19"/>
    </row>
    <row r="52" spans="1:8" x14ac:dyDescent="0.35">
      <c r="A52" s="19"/>
      <c r="B52" s="212" t="s">
        <v>86</v>
      </c>
      <c r="C52" s="218">
        <f>'Kustannusarvio|Rakennusselostus'!M52</f>
        <v>0</v>
      </c>
      <c r="D52" s="218">
        <f>'Kustannusarvio|Rakennusselostus'!N52</f>
        <v>0</v>
      </c>
      <c r="E52" s="258">
        <f t="shared" si="0"/>
        <v>0</v>
      </c>
      <c r="F52" s="259">
        <f>'Kustannusarvio|Rakennusselostus'!P52</f>
        <v>0</v>
      </c>
      <c r="G52" s="260">
        <f>'Kustannusarvio|Rakennusselostus'!Q52</f>
        <v>0</v>
      </c>
      <c r="H52" s="19"/>
    </row>
    <row r="53" spans="1:8" x14ac:dyDescent="0.35">
      <c r="A53" s="19"/>
      <c r="B53" s="218" t="s">
        <v>89</v>
      </c>
      <c r="C53" s="218">
        <f>'Kustannusarvio|Rakennusselostus'!M53</f>
        <v>0</v>
      </c>
      <c r="D53" s="218">
        <f>'Kustannusarvio|Rakennusselostus'!N53</f>
        <v>0</v>
      </c>
      <c r="E53" s="258">
        <f t="shared" si="0"/>
        <v>0</v>
      </c>
      <c r="F53" s="259">
        <f>'Kustannusarvio|Rakennusselostus'!P53</f>
        <v>0</v>
      </c>
      <c r="G53" s="260">
        <f>'Kustannusarvio|Rakennusselostus'!Q53</f>
        <v>0</v>
      </c>
      <c r="H53" s="19"/>
    </row>
    <row r="54" spans="1:8" x14ac:dyDescent="0.35">
      <c r="A54" s="19"/>
      <c r="B54" s="218" t="s">
        <v>206</v>
      </c>
      <c r="C54" s="218">
        <f>'Kustannusarvio|Rakennusselostus'!M54</f>
        <v>0</v>
      </c>
      <c r="D54" s="218">
        <f>'Kustannusarvio|Rakennusselostus'!N54</f>
        <v>0</v>
      </c>
      <c r="E54" s="258">
        <f t="shared" si="0"/>
        <v>0</v>
      </c>
      <c r="F54" s="259">
        <f>'Kustannusarvio|Rakennusselostus'!P54</f>
        <v>0</v>
      </c>
      <c r="G54" s="260">
        <f>'Kustannusarvio|Rakennusselostus'!Q54</f>
        <v>0</v>
      </c>
      <c r="H54" s="19"/>
    </row>
    <row r="55" spans="1:8" x14ac:dyDescent="0.35">
      <c r="A55" s="19"/>
      <c r="B55" s="218" t="s">
        <v>204</v>
      </c>
      <c r="C55" s="218">
        <f>'Kustannusarvio|Rakennusselostus'!M55</f>
        <v>0</v>
      </c>
      <c r="D55" s="218">
        <f>'Kustannusarvio|Rakennusselostus'!N55</f>
        <v>0</v>
      </c>
      <c r="E55" s="258">
        <f t="shared" si="0"/>
        <v>0</v>
      </c>
      <c r="F55" s="259">
        <f>'Kustannusarvio|Rakennusselostus'!P55</f>
        <v>0</v>
      </c>
      <c r="G55" s="260">
        <f>'Kustannusarvio|Rakennusselostus'!Q55</f>
        <v>0</v>
      </c>
      <c r="H55" s="19"/>
    </row>
    <row r="56" spans="1:8" x14ac:dyDescent="0.35">
      <c r="A56" s="19"/>
      <c r="B56" s="218" t="s">
        <v>205</v>
      </c>
      <c r="C56" s="218">
        <f>'Kustannusarvio|Rakennusselostus'!M56</f>
        <v>0</v>
      </c>
      <c r="D56" s="218">
        <f>'Kustannusarvio|Rakennusselostus'!N56</f>
        <v>0</v>
      </c>
      <c r="E56" s="258">
        <f t="shared" si="0"/>
        <v>0</v>
      </c>
      <c r="F56" s="259">
        <f>'Kustannusarvio|Rakennusselostus'!P56</f>
        <v>0</v>
      </c>
      <c r="G56" s="260">
        <f>'Kustannusarvio|Rakennusselostus'!Q56</f>
        <v>0</v>
      </c>
      <c r="H56" s="19"/>
    </row>
    <row r="57" spans="1:8" x14ac:dyDescent="0.35">
      <c r="A57" s="19"/>
      <c r="B57" s="218" t="s">
        <v>207</v>
      </c>
      <c r="C57" s="218">
        <f>'Kustannusarvio|Rakennusselostus'!M57</f>
        <v>0</v>
      </c>
      <c r="D57" s="218">
        <f>'Kustannusarvio|Rakennusselostus'!N57</f>
        <v>0</v>
      </c>
      <c r="E57" s="258">
        <f t="shared" si="0"/>
        <v>0</v>
      </c>
      <c r="F57" s="259">
        <f>'Kustannusarvio|Rakennusselostus'!P57</f>
        <v>0</v>
      </c>
      <c r="G57" s="260">
        <f>'Kustannusarvio|Rakennusselostus'!Q57</f>
        <v>0</v>
      </c>
      <c r="H57" s="19"/>
    </row>
    <row r="58" spans="1:8" x14ac:dyDescent="0.35">
      <c r="A58" s="19"/>
      <c r="B58" s="212" t="s">
        <v>49</v>
      </c>
      <c r="C58" s="218">
        <f>'Kustannusarvio|Rakennusselostus'!M58</f>
        <v>0</v>
      </c>
      <c r="D58" s="218">
        <f>'Kustannusarvio|Rakennusselostus'!N58</f>
        <v>0</v>
      </c>
      <c r="E58" s="258">
        <f t="shared" si="0"/>
        <v>0</v>
      </c>
      <c r="F58" s="259">
        <f>'Kustannusarvio|Rakennusselostus'!P58</f>
        <v>0</v>
      </c>
      <c r="G58" s="260">
        <f>'Kustannusarvio|Rakennusselostus'!Q58</f>
        <v>0</v>
      </c>
      <c r="H58" s="19"/>
    </row>
    <row r="59" spans="1:8" x14ac:dyDescent="0.35">
      <c r="A59" s="19"/>
      <c r="B59" s="248" t="str">
        <f>'Kustannusarvio|Rakennusselostus'!B59</f>
        <v>Muu runkorakenne</v>
      </c>
      <c r="C59" s="218">
        <f>'Kustannusarvio|Rakennusselostus'!M59</f>
        <v>0</v>
      </c>
      <c r="D59" s="218">
        <f>'Kustannusarvio|Rakennusselostus'!N59</f>
        <v>0</v>
      </c>
      <c r="E59" s="258">
        <f t="shared" si="0"/>
        <v>0</v>
      </c>
      <c r="F59" s="259">
        <f>'Kustannusarvio|Rakennusselostus'!P59</f>
        <v>0</v>
      </c>
      <c r="G59" s="260">
        <f>'Kustannusarvio|Rakennusselostus'!Q59</f>
        <v>0</v>
      </c>
      <c r="H59" s="19"/>
    </row>
    <row r="60" spans="1:8" x14ac:dyDescent="0.35">
      <c r="A60" s="19"/>
      <c r="B60" s="248" t="str">
        <f>'Kustannusarvio|Rakennusselostus'!B60</f>
        <v>Muu runkorakenne</v>
      </c>
      <c r="C60" s="261">
        <f>'Kustannusarvio|Rakennusselostus'!M60</f>
        <v>0</v>
      </c>
      <c r="D60" s="261">
        <f>'Kustannusarvio|Rakennusselostus'!N60</f>
        <v>0</v>
      </c>
      <c r="E60" s="258">
        <f t="shared" si="0"/>
        <v>0</v>
      </c>
      <c r="F60" s="262">
        <f>'Kustannusarvio|Rakennusselostus'!P60</f>
        <v>0</v>
      </c>
      <c r="G60" s="263">
        <f>'Kustannusarvio|Rakennusselostus'!Q60</f>
        <v>0</v>
      </c>
      <c r="H60" s="19"/>
    </row>
    <row r="61" spans="1:8" x14ac:dyDescent="0.35">
      <c r="A61" s="40" t="s">
        <v>87</v>
      </c>
      <c r="B61" s="40"/>
      <c r="C61" s="45"/>
      <c r="D61" s="48"/>
      <c r="E61" s="46"/>
      <c r="F61" s="161"/>
      <c r="G61" s="304"/>
      <c r="H61" s="19"/>
    </row>
    <row r="62" spans="1:8" x14ac:dyDescent="0.35">
      <c r="A62" s="19"/>
      <c r="B62" s="230" t="s">
        <v>123</v>
      </c>
      <c r="C62" s="255">
        <f>'Kustannusarvio|Rakennusselostus'!M62</f>
        <v>0</v>
      </c>
      <c r="D62" s="255">
        <f>'Kustannusarvio|Rakennusselostus'!N62</f>
        <v>0</v>
      </c>
      <c r="E62" s="258">
        <f t="shared" si="0"/>
        <v>0</v>
      </c>
      <c r="F62" s="256">
        <f>'Kustannusarvio|Rakennusselostus'!P62</f>
        <v>0</v>
      </c>
      <c r="G62" s="257">
        <f>'Kustannusarvio|Rakennusselostus'!Q62</f>
        <v>0</v>
      </c>
      <c r="H62" s="19"/>
    </row>
    <row r="63" spans="1:8" x14ac:dyDescent="0.35">
      <c r="A63" s="19"/>
      <c r="B63" s="212" t="s">
        <v>124</v>
      </c>
      <c r="C63" s="218">
        <f>'Kustannusarvio|Rakennusselostus'!M63</f>
        <v>0</v>
      </c>
      <c r="D63" s="218">
        <f>'Kustannusarvio|Rakennusselostus'!N63</f>
        <v>0</v>
      </c>
      <c r="E63" s="258">
        <f t="shared" si="0"/>
        <v>0</v>
      </c>
      <c r="F63" s="259">
        <f>'Kustannusarvio|Rakennusselostus'!P63</f>
        <v>0</v>
      </c>
      <c r="G63" s="260">
        <f>'Kustannusarvio|Rakennusselostus'!Q63</f>
        <v>0</v>
      </c>
      <c r="H63" s="19"/>
    </row>
    <row r="64" spans="1:8" x14ac:dyDescent="0.35">
      <c r="A64" s="19"/>
      <c r="B64" s="212" t="s">
        <v>125</v>
      </c>
      <c r="C64" s="218">
        <f>'Kustannusarvio|Rakennusselostus'!M64</f>
        <v>0</v>
      </c>
      <c r="D64" s="218">
        <f>'Kustannusarvio|Rakennusselostus'!N64</f>
        <v>0</v>
      </c>
      <c r="E64" s="258">
        <f t="shared" si="0"/>
        <v>0</v>
      </c>
      <c r="F64" s="259">
        <f>'Kustannusarvio|Rakennusselostus'!P64</f>
        <v>0</v>
      </c>
      <c r="G64" s="260">
        <f>'Kustannusarvio|Rakennusselostus'!Q64</f>
        <v>0</v>
      </c>
      <c r="H64" s="19"/>
    </row>
    <row r="65" spans="1:8" x14ac:dyDescent="0.35">
      <c r="A65" s="19"/>
      <c r="B65" s="212" t="s">
        <v>126</v>
      </c>
      <c r="C65" s="218">
        <f>'Kustannusarvio|Rakennusselostus'!M65</f>
        <v>0</v>
      </c>
      <c r="D65" s="218">
        <f>'Kustannusarvio|Rakennusselostus'!N65</f>
        <v>0</v>
      </c>
      <c r="E65" s="258">
        <f t="shared" si="0"/>
        <v>0</v>
      </c>
      <c r="F65" s="259">
        <f>'Kustannusarvio|Rakennusselostus'!P65</f>
        <v>0</v>
      </c>
      <c r="G65" s="260">
        <f>'Kustannusarvio|Rakennusselostus'!Q65</f>
        <v>0</v>
      </c>
      <c r="H65" s="19"/>
    </row>
    <row r="66" spans="1:8" x14ac:dyDescent="0.35">
      <c r="A66" s="19"/>
      <c r="B66" s="212" t="s">
        <v>6</v>
      </c>
      <c r="C66" s="218">
        <f>'Kustannusarvio|Rakennusselostus'!M66</f>
        <v>0</v>
      </c>
      <c r="D66" s="218">
        <f>'Kustannusarvio|Rakennusselostus'!N66</f>
        <v>0</v>
      </c>
      <c r="E66" s="258">
        <f t="shared" si="0"/>
        <v>0</v>
      </c>
      <c r="F66" s="259">
        <f>'Kustannusarvio|Rakennusselostus'!P66</f>
        <v>0</v>
      </c>
      <c r="G66" s="260">
        <f>'Kustannusarvio|Rakennusselostus'!Q66</f>
        <v>0</v>
      </c>
      <c r="H66" s="19"/>
    </row>
    <row r="67" spans="1:8" x14ac:dyDescent="0.35">
      <c r="A67" s="19"/>
      <c r="B67" s="212" t="s">
        <v>7</v>
      </c>
      <c r="C67" s="218">
        <f>'Kustannusarvio|Rakennusselostus'!M67</f>
        <v>0</v>
      </c>
      <c r="D67" s="218">
        <f>'Kustannusarvio|Rakennusselostus'!N67</f>
        <v>0</v>
      </c>
      <c r="E67" s="258">
        <f t="shared" si="0"/>
        <v>0</v>
      </c>
      <c r="F67" s="259">
        <f>'Kustannusarvio|Rakennusselostus'!P67</f>
        <v>0</v>
      </c>
      <c r="G67" s="260">
        <f>'Kustannusarvio|Rakennusselostus'!Q67</f>
        <v>0</v>
      </c>
      <c r="H67" s="19"/>
    </row>
    <row r="68" spans="1:8" x14ac:dyDescent="0.35">
      <c r="A68" s="19"/>
      <c r="B68" s="212" t="s">
        <v>88</v>
      </c>
      <c r="C68" s="218">
        <f>'Kustannusarvio|Rakennusselostus'!M68</f>
        <v>0</v>
      </c>
      <c r="D68" s="218">
        <f>'Kustannusarvio|Rakennusselostus'!N68</f>
        <v>0</v>
      </c>
      <c r="E68" s="258">
        <f t="shared" si="0"/>
        <v>0</v>
      </c>
      <c r="F68" s="259">
        <f>'Kustannusarvio|Rakennusselostus'!P68</f>
        <v>0</v>
      </c>
      <c r="G68" s="260">
        <f>'Kustannusarvio|Rakennusselostus'!Q68</f>
        <v>0</v>
      </c>
      <c r="H68" s="19"/>
    </row>
    <row r="69" spans="1:8" x14ac:dyDescent="0.35">
      <c r="A69" s="19"/>
      <c r="B69" s="248" t="str">
        <f>'Kustannusarvio|Rakennusselostus'!B69</f>
        <v>Muu rakenne</v>
      </c>
      <c r="C69" s="218">
        <f>'Kustannusarvio|Rakennusselostus'!M69</f>
        <v>0</v>
      </c>
      <c r="D69" s="218">
        <f>'Kustannusarvio|Rakennusselostus'!N69</f>
        <v>0</v>
      </c>
      <c r="E69" s="258">
        <f t="shared" si="0"/>
        <v>0</v>
      </c>
      <c r="F69" s="259">
        <f>'Kustannusarvio|Rakennusselostus'!P69</f>
        <v>0</v>
      </c>
      <c r="G69" s="260">
        <f>'Kustannusarvio|Rakennusselostus'!Q69</f>
        <v>0</v>
      </c>
      <c r="H69" s="19"/>
    </row>
    <row r="70" spans="1:8" x14ac:dyDescent="0.35">
      <c r="A70" s="19"/>
      <c r="B70" s="248" t="str">
        <f>'Kustannusarvio|Rakennusselostus'!B70</f>
        <v>Muu rakenne</v>
      </c>
      <c r="C70" s="218">
        <f>'Kustannusarvio|Rakennusselostus'!M70</f>
        <v>0</v>
      </c>
      <c r="D70" s="218">
        <f>'Kustannusarvio|Rakennusselostus'!N70</f>
        <v>0</v>
      </c>
      <c r="E70" s="258">
        <f t="shared" si="0"/>
        <v>0</v>
      </c>
      <c r="F70" s="259">
        <f>'Kustannusarvio|Rakennusselostus'!P70</f>
        <v>0</v>
      </c>
      <c r="G70" s="260">
        <f>'Kustannusarvio|Rakennusselostus'!Q70</f>
        <v>0</v>
      </c>
      <c r="H70" s="19"/>
    </row>
    <row r="71" spans="1:8" x14ac:dyDescent="0.35">
      <c r="A71" s="19"/>
      <c r="B71" s="248" t="str">
        <f>'Kustannusarvio|Rakennusselostus'!B71</f>
        <v>Muu rakenne</v>
      </c>
      <c r="C71" s="218">
        <f>'Kustannusarvio|Rakennusselostus'!M71</f>
        <v>0</v>
      </c>
      <c r="D71" s="218">
        <f>'Kustannusarvio|Rakennusselostus'!N71</f>
        <v>0</v>
      </c>
      <c r="E71" s="258">
        <f t="shared" si="0"/>
        <v>0</v>
      </c>
      <c r="F71" s="259">
        <f>'Kustannusarvio|Rakennusselostus'!P71</f>
        <v>0</v>
      </c>
      <c r="G71" s="260">
        <f>'Kustannusarvio|Rakennusselostus'!Q71</f>
        <v>0</v>
      </c>
      <c r="H71" s="19"/>
    </row>
    <row r="72" spans="1:8" x14ac:dyDescent="0.35">
      <c r="A72" s="19"/>
      <c r="B72" s="248" t="str">
        <f>'Kustannusarvio|Rakennusselostus'!B72</f>
        <v>Muu rakenne</v>
      </c>
      <c r="C72" s="261">
        <f>'Kustannusarvio|Rakennusselostus'!M72</f>
        <v>0</v>
      </c>
      <c r="D72" s="261">
        <f>'Kustannusarvio|Rakennusselostus'!N72</f>
        <v>0</v>
      </c>
      <c r="E72" s="258">
        <f t="shared" si="0"/>
        <v>0</v>
      </c>
      <c r="F72" s="262">
        <f>'Kustannusarvio|Rakennusselostus'!P72</f>
        <v>0</v>
      </c>
      <c r="G72" s="263">
        <f>'Kustannusarvio|Rakennusselostus'!Q72</f>
        <v>0</v>
      </c>
      <c r="H72" s="19"/>
    </row>
    <row r="73" spans="1:8" x14ac:dyDescent="0.35">
      <c r="A73" s="40" t="s">
        <v>90</v>
      </c>
      <c r="B73" s="40"/>
      <c r="C73" s="45"/>
      <c r="D73" s="48"/>
      <c r="E73" s="46"/>
      <c r="F73" s="161"/>
      <c r="G73" s="304"/>
      <c r="H73" s="19"/>
    </row>
    <row r="74" spans="1:8" x14ac:dyDescent="0.35">
      <c r="A74" s="19"/>
      <c r="B74" s="230" t="s">
        <v>91</v>
      </c>
      <c r="C74" s="255">
        <f>'Kustannusarvio|Rakennusselostus'!M74</f>
        <v>0</v>
      </c>
      <c r="D74" s="255">
        <f>'Kustannusarvio|Rakennusselostus'!N74</f>
        <v>0</v>
      </c>
      <c r="E74" s="258">
        <f t="shared" ref="E74:E136" si="1">C74*20+D74*60</f>
        <v>0</v>
      </c>
      <c r="F74" s="256">
        <f>'Kustannusarvio|Rakennusselostus'!P74</f>
        <v>0</v>
      </c>
      <c r="G74" s="257">
        <f>'Kustannusarvio|Rakennusselostus'!Q74</f>
        <v>0</v>
      </c>
      <c r="H74" s="19"/>
    </row>
    <row r="75" spans="1:8" x14ac:dyDescent="0.35">
      <c r="A75" s="19"/>
      <c r="B75" s="212" t="s">
        <v>92</v>
      </c>
      <c r="C75" s="218">
        <f>'Kustannusarvio|Rakennusselostus'!M75</f>
        <v>0</v>
      </c>
      <c r="D75" s="218">
        <f>'Kustannusarvio|Rakennusselostus'!N75</f>
        <v>0</v>
      </c>
      <c r="E75" s="258">
        <f t="shared" si="1"/>
        <v>0</v>
      </c>
      <c r="F75" s="259">
        <f>'Kustannusarvio|Rakennusselostus'!P75</f>
        <v>0</v>
      </c>
      <c r="G75" s="260">
        <f>'Kustannusarvio|Rakennusselostus'!Q75</f>
        <v>0</v>
      </c>
      <c r="H75" s="19"/>
    </row>
    <row r="76" spans="1:8" x14ac:dyDescent="0.35">
      <c r="A76" s="19"/>
      <c r="B76" s="212" t="s">
        <v>93</v>
      </c>
      <c r="C76" s="218">
        <f>'Kustannusarvio|Rakennusselostus'!M76</f>
        <v>0</v>
      </c>
      <c r="D76" s="218">
        <f>'Kustannusarvio|Rakennusselostus'!N76</f>
        <v>0</v>
      </c>
      <c r="E76" s="258">
        <f t="shared" si="1"/>
        <v>0</v>
      </c>
      <c r="F76" s="259">
        <f>'Kustannusarvio|Rakennusselostus'!P76</f>
        <v>0</v>
      </c>
      <c r="G76" s="260">
        <f>'Kustannusarvio|Rakennusselostus'!Q76</f>
        <v>0</v>
      </c>
      <c r="H76" s="19"/>
    </row>
    <row r="77" spans="1:8" x14ac:dyDescent="0.35">
      <c r="A77" s="19"/>
      <c r="B77" s="212" t="s">
        <v>94</v>
      </c>
      <c r="C77" s="218">
        <f>'Kustannusarvio|Rakennusselostus'!M77</f>
        <v>0</v>
      </c>
      <c r="D77" s="218">
        <f>'Kustannusarvio|Rakennusselostus'!N77</f>
        <v>0</v>
      </c>
      <c r="E77" s="258">
        <f t="shared" si="1"/>
        <v>0</v>
      </c>
      <c r="F77" s="259">
        <f>'Kustannusarvio|Rakennusselostus'!P77</f>
        <v>0</v>
      </c>
      <c r="G77" s="260">
        <f>'Kustannusarvio|Rakennusselostus'!Q77</f>
        <v>0</v>
      </c>
      <c r="H77" s="19"/>
    </row>
    <row r="78" spans="1:8" x14ac:dyDescent="0.35">
      <c r="A78" s="19"/>
      <c r="B78" s="248" t="str">
        <f>'Kustannusarvio|Rakennusselostus'!B78</f>
        <v>Muut vesikattorakenteet</v>
      </c>
      <c r="C78" s="218">
        <f>'Kustannusarvio|Rakennusselostus'!M78</f>
        <v>0</v>
      </c>
      <c r="D78" s="218">
        <f>'Kustannusarvio|Rakennusselostus'!N78</f>
        <v>0</v>
      </c>
      <c r="E78" s="258">
        <f t="shared" si="1"/>
        <v>0</v>
      </c>
      <c r="F78" s="259">
        <f>'Kustannusarvio|Rakennusselostus'!P78</f>
        <v>0</v>
      </c>
      <c r="G78" s="260">
        <f>'Kustannusarvio|Rakennusselostus'!Q78</f>
        <v>0</v>
      </c>
      <c r="H78" s="19"/>
    </row>
    <row r="79" spans="1:8" x14ac:dyDescent="0.35">
      <c r="A79" s="19"/>
      <c r="B79" s="248" t="str">
        <f>'Kustannusarvio|Rakennusselostus'!B79</f>
        <v>Muut vesikattorakenteet</v>
      </c>
      <c r="C79" s="261">
        <f>'Kustannusarvio|Rakennusselostus'!M79</f>
        <v>0</v>
      </c>
      <c r="D79" s="261">
        <f>'Kustannusarvio|Rakennusselostus'!N79</f>
        <v>0</v>
      </c>
      <c r="E79" s="258">
        <f t="shared" si="1"/>
        <v>0</v>
      </c>
      <c r="F79" s="262">
        <f>'Kustannusarvio|Rakennusselostus'!P79</f>
        <v>0</v>
      </c>
      <c r="G79" s="263">
        <f>'Kustannusarvio|Rakennusselostus'!Q79</f>
        <v>0</v>
      </c>
      <c r="H79" s="19"/>
    </row>
    <row r="80" spans="1:8" x14ac:dyDescent="0.35">
      <c r="A80" s="29" t="s">
        <v>96</v>
      </c>
      <c r="B80" s="30"/>
      <c r="C80" s="129"/>
      <c r="D80" s="315"/>
      <c r="E80" s="131"/>
      <c r="F80" s="131"/>
      <c r="G80" s="173"/>
      <c r="H80" s="19"/>
    </row>
    <row r="81" spans="1:8" x14ac:dyDescent="0.35">
      <c r="A81" s="19"/>
      <c r="B81" s="230" t="s">
        <v>97</v>
      </c>
      <c r="C81" s="317">
        <f>'Kustannusarvio|Rakennusselostus'!M81</f>
        <v>0</v>
      </c>
      <c r="D81" s="317">
        <f>'Kustannusarvio|Rakennusselostus'!N81</f>
        <v>0</v>
      </c>
      <c r="E81" s="314">
        <f t="shared" si="1"/>
        <v>0</v>
      </c>
      <c r="F81" s="256">
        <f>'Kustannusarvio|Rakennusselostus'!P81</f>
        <v>0</v>
      </c>
      <c r="G81" s="257">
        <f>'Kustannusarvio|Rakennusselostus'!Q81</f>
        <v>0</v>
      </c>
      <c r="H81" s="19"/>
    </row>
    <row r="82" spans="1:8" x14ac:dyDescent="0.35">
      <c r="A82" s="19"/>
      <c r="B82" s="212" t="s">
        <v>43</v>
      </c>
      <c r="C82" s="218">
        <f>'Kustannusarvio|Rakennusselostus'!M82</f>
        <v>0</v>
      </c>
      <c r="D82" s="218">
        <f>'Kustannusarvio|Rakennusselostus'!N82</f>
        <v>0</v>
      </c>
      <c r="E82" s="258">
        <f t="shared" si="1"/>
        <v>0</v>
      </c>
      <c r="F82" s="259">
        <f>'Kustannusarvio|Rakennusselostus'!P82</f>
        <v>0</v>
      </c>
      <c r="G82" s="260">
        <f>'Kustannusarvio|Rakennusselostus'!Q82</f>
        <v>0</v>
      </c>
      <c r="H82" s="19"/>
    </row>
    <row r="83" spans="1:8" x14ac:dyDescent="0.35">
      <c r="A83" s="19"/>
      <c r="B83" s="212" t="s">
        <v>98</v>
      </c>
      <c r="C83" s="218">
        <f>'Kustannusarvio|Rakennusselostus'!M83</f>
        <v>0</v>
      </c>
      <c r="D83" s="218">
        <f>'Kustannusarvio|Rakennusselostus'!N83</f>
        <v>0</v>
      </c>
      <c r="E83" s="258">
        <f t="shared" si="1"/>
        <v>0</v>
      </c>
      <c r="F83" s="259">
        <f>'Kustannusarvio|Rakennusselostus'!P83</f>
        <v>0</v>
      </c>
      <c r="G83" s="260">
        <f>'Kustannusarvio|Rakennusselostus'!Q83</f>
        <v>0</v>
      </c>
      <c r="H83" s="19"/>
    </row>
    <row r="84" spans="1:8" x14ac:dyDescent="0.35">
      <c r="A84" s="19"/>
      <c r="B84" s="212" t="s">
        <v>99</v>
      </c>
      <c r="C84" s="218">
        <f>'Kustannusarvio|Rakennusselostus'!M84</f>
        <v>0</v>
      </c>
      <c r="D84" s="218">
        <f>'Kustannusarvio|Rakennusselostus'!N84</f>
        <v>0</v>
      </c>
      <c r="E84" s="258">
        <f t="shared" si="1"/>
        <v>0</v>
      </c>
      <c r="F84" s="259">
        <f>'Kustannusarvio|Rakennusselostus'!P84</f>
        <v>0</v>
      </c>
      <c r="G84" s="260">
        <f>'Kustannusarvio|Rakennusselostus'!Q84</f>
        <v>0</v>
      </c>
      <c r="H84" s="19"/>
    </row>
    <row r="85" spans="1:8" x14ac:dyDescent="0.35">
      <c r="A85" s="19"/>
      <c r="B85" s="212" t="s">
        <v>150</v>
      </c>
      <c r="C85" s="218">
        <f>'Kustannusarvio|Rakennusselostus'!M85</f>
        <v>0</v>
      </c>
      <c r="D85" s="218">
        <f>'Kustannusarvio|Rakennusselostus'!N85</f>
        <v>0</v>
      </c>
      <c r="E85" s="258">
        <f t="shared" si="1"/>
        <v>0</v>
      </c>
      <c r="F85" s="259">
        <f>'Kustannusarvio|Rakennusselostus'!P85</f>
        <v>0</v>
      </c>
      <c r="G85" s="260">
        <f>'Kustannusarvio|Rakennusselostus'!Q85</f>
        <v>0</v>
      </c>
      <c r="H85" s="19"/>
    </row>
    <row r="86" spans="1:8" x14ac:dyDescent="0.35">
      <c r="A86" s="19"/>
      <c r="B86" s="248" t="str">
        <f>'Kustannusarvio|Rakennusselostus'!B86</f>
        <v>Muu rakennusosa</v>
      </c>
      <c r="C86" s="218">
        <f>'Kustannusarvio|Rakennusselostus'!M86</f>
        <v>0</v>
      </c>
      <c r="D86" s="218">
        <f>'Kustannusarvio|Rakennusselostus'!N86</f>
        <v>0</v>
      </c>
      <c r="E86" s="258">
        <f t="shared" si="1"/>
        <v>0</v>
      </c>
      <c r="F86" s="259">
        <f>'Kustannusarvio|Rakennusselostus'!P86</f>
        <v>0</v>
      </c>
      <c r="G86" s="260">
        <f>'Kustannusarvio|Rakennusselostus'!Q86</f>
        <v>0</v>
      </c>
      <c r="H86" s="19"/>
    </row>
    <row r="87" spans="1:8" x14ac:dyDescent="0.35">
      <c r="A87" s="19"/>
      <c r="B87" s="248" t="str">
        <f>'Kustannusarvio|Rakennusselostus'!B87</f>
        <v>Muu rakennusosa</v>
      </c>
      <c r="C87" s="261">
        <f>'Kustannusarvio|Rakennusselostus'!M87</f>
        <v>0</v>
      </c>
      <c r="D87" s="261">
        <f>'Kustannusarvio|Rakennusselostus'!N87</f>
        <v>0</v>
      </c>
      <c r="E87" s="258">
        <f t="shared" si="1"/>
        <v>0</v>
      </c>
      <c r="F87" s="262">
        <f>'Kustannusarvio|Rakennusselostus'!P87</f>
        <v>0</v>
      </c>
      <c r="G87" s="263">
        <f>'Kustannusarvio|Rakennusselostus'!Q87</f>
        <v>0</v>
      </c>
      <c r="H87" s="19"/>
    </row>
    <row r="88" spans="1:8" x14ac:dyDescent="0.35">
      <c r="A88" s="29" t="s">
        <v>100</v>
      </c>
      <c r="B88" s="30"/>
      <c r="C88" s="129"/>
      <c r="D88" s="315"/>
      <c r="E88" s="131"/>
      <c r="F88" s="131"/>
      <c r="G88" s="173"/>
      <c r="H88" s="19"/>
    </row>
    <row r="89" spans="1:8" x14ac:dyDescent="0.35">
      <c r="A89" s="19"/>
      <c r="B89" s="230" t="s">
        <v>104</v>
      </c>
      <c r="C89" s="255">
        <f>'Kustannusarvio|Rakennusselostus'!M89</f>
        <v>0</v>
      </c>
      <c r="D89" s="255">
        <f>'Kustannusarvio|Rakennusselostus'!N89</f>
        <v>0</v>
      </c>
      <c r="E89" s="258">
        <f t="shared" si="1"/>
        <v>0</v>
      </c>
      <c r="F89" s="256">
        <f>'Kustannusarvio|Rakennusselostus'!P89</f>
        <v>0</v>
      </c>
      <c r="G89" s="257">
        <f>'Kustannusarvio|Rakennusselostus'!Q89</f>
        <v>0</v>
      </c>
      <c r="H89" s="19"/>
    </row>
    <row r="90" spans="1:8" x14ac:dyDescent="0.35">
      <c r="A90" s="19"/>
      <c r="B90" s="212" t="s">
        <v>103</v>
      </c>
      <c r="C90" s="218">
        <f>'Kustannusarvio|Rakennusselostus'!M90</f>
        <v>0</v>
      </c>
      <c r="D90" s="218">
        <f>'Kustannusarvio|Rakennusselostus'!N90</f>
        <v>0</v>
      </c>
      <c r="E90" s="258">
        <f t="shared" si="1"/>
        <v>0</v>
      </c>
      <c r="F90" s="259">
        <f>'Kustannusarvio|Rakennusselostus'!P90</f>
        <v>0</v>
      </c>
      <c r="G90" s="260">
        <f>'Kustannusarvio|Rakennusselostus'!Q90</f>
        <v>0</v>
      </c>
      <c r="H90" s="19"/>
    </row>
    <row r="91" spans="1:8" x14ac:dyDescent="0.35">
      <c r="A91" s="19"/>
      <c r="B91" s="212" t="s">
        <v>105</v>
      </c>
      <c r="C91" s="218">
        <f>'Kustannusarvio|Rakennusselostus'!M91</f>
        <v>0</v>
      </c>
      <c r="D91" s="218">
        <f>'Kustannusarvio|Rakennusselostus'!N91</f>
        <v>0</v>
      </c>
      <c r="E91" s="258">
        <f t="shared" si="1"/>
        <v>0</v>
      </c>
      <c r="F91" s="259">
        <f>'Kustannusarvio|Rakennusselostus'!P91</f>
        <v>0</v>
      </c>
      <c r="G91" s="260">
        <f>'Kustannusarvio|Rakennusselostus'!Q91</f>
        <v>0</v>
      </c>
      <c r="H91" s="19"/>
    </row>
    <row r="92" spans="1:8" x14ac:dyDescent="0.35">
      <c r="A92" s="19"/>
      <c r="B92" s="212" t="s">
        <v>151</v>
      </c>
      <c r="C92" s="218">
        <f>'Kustannusarvio|Rakennusselostus'!M92</f>
        <v>0</v>
      </c>
      <c r="D92" s="218">
        <f>'Kustannusarvio|Rakennusselostus'!N92</f>
        <v>0</v>
      </c>
      <c r="E92" s="258">
        <f t="shared" si="1"/>
        <v>0</v>
      </c>
      <c r="F92" s="259">
        <f>'Kustannusarvio|Rakennusselostus'!P92</f>
        <v>0</v>
      </c>
      <c r="G92" s="260">
        <f>'Kustannusarvio|Rakennusselostus'!Q92</f>
        <v>0</v>
      </c>
      <c r="H92" s="19"/>
    </row>
    <row r="93" spans="1:8" x14ac:dyDescent="0.35">
      <c r="A93" s="19"/>
      <c r="B93" s="212" t="s">
        <v>106</v>
      </c>
      <c r="C93" s="218">
        <f>'Kustannusarvio|Rakennusselostus'!M93</f>
        <v>0</v>
      </c>
      <c r="D93" s="218">
        <f>'Kustannusarvio|Rakennusselostus'!N93</f>
        <v>0</v>
      </c>
      <c r="E93" s="258">
        <f t="shared" si="1"/>
        <v>0</v>
      </c>
      <c r="F93" s="259">
        <f>'Kustannusarvio|Rakennusselostus'!P93</f>
        <v>0</v>
      </c>
      <c r="G93" s="260">
        <f>'Kustannusarvio|Rakennusselostus'!Q93</f>
        <v>0</v>
      </c>
      <c r="H93" s="19"/>
    </row>
    <row r="94" spans="1:8" x14ac:dyDescent="0.35">
      <c r="A94" s="19"/>
      <c r="B94" s="212" t="s">
        <v>152</v>
      </c>
      <c r="C94" s="218">
        <f>'Kustannusarvio|Rakennusselostus'!M94</f>
        <v>0</v>
      </c>
      <c r="D94" s="218">
        <f>'Kustannusarvio|Rakennusselostus'!N94</f>
        <v>0</v>
      </c>
      <c r="E94" s="258">
        <f t="shared" si="1"/>
        <v>0</v>
      </c>
      <c r="F94" s="259">
        <f>'Kustannusarvio|Rakennusselostus'!P94</f>
        <v>0</v>
      </c>
      <c r="G94" s="260">
        <f>'Kustannusarvio|Rakennusselostus'!Q94</f>
        <v>0</v>
      </c>
      <c r="H94" s="19"/>
    </row>
    <row r="95" spans="1:8" x14ac:dyDescent="0.35">
      <c r="A95" s="19"/>
      <c r="B95" s="328" t="str">
        <f>'Kustannusarvio|Rakennusselostus'!B95</f>
        <v>Muut tilapinnat</v>
      </c>
      <c r="C95" s="261">
        <f>'Kustannusarvio|Rakennusselostus'!M95</f>
        <v>0</v>
      </c>
      <c r="D95" s="261">
        <f>'Kustannusarvio|Rakennusselostus'!N95</f>
        <v>0</v>
      </c>
      <c r="E95" s="258">
        <f t="shared" si="1"/>
        <v>0</v>
      </c>
      <c r="F95" s="262">
        <f>'Kustannusarvio|Rakennusselostus'!P95</f>
        <v>0</v>
      </c>
      <c r="G95" s="263">
        <f>'Kustannusarvio|Rakennusselostus'!Q95</f>
        <v>0</v>
      </c>
      <c r="H95" s="19"/>
    </row>
    <row r="96" spans="1:8" x14ac:dyDescent="0.35">
      <c r="A96" s="29" t="s">
        <v>108</v>
      </c>
      <c r="B96" s="30"/>
      <c r="C96" s="129"/>
      <c r="D96" s="315"/>
      <c r="E96" s="131"/>
      <c r="F96" s="131"/>
      <c r="G96" s="173"/>
      <c r="H96" s="19"/>
    </row>
    <row r="97" spans="1:8" x14ac:dyDescent="0.35">
      <c r="A97" s="19"/>
      <c r="B97" s="230" t="s">
        <v>109</v>
      </c>
      <c r="C97" s="255">
        <f>'Kustannusarvio|Rakennusselostus'!M97</f>
        <v>0</v>
      </c>
      <c r="D97" s="255">
        <f>'Kustannusarvio|Rakennusselostus'!N97</f>
        <v>0</v>
      </c>
      <c r="E97" s="258">
        <f t="shared" si="1"/>
        <v>0</v>
      </c>
      <c r="F97" s="256">
        <f>'Kustannusarvio|Rakennusselostus'!P97</f>
        <v>0</v>
      </c>
      <c r="G97" s="257">
        <f>'Kustannusarvio|Rakennusselostus'!Q97</f>
        <v>0</v>
      </c>
      <c r="H97" s="19"/>
    </row>
    <row r="98" spans="1:8" x14ac:dyDescent="0.35">
      <c r="A98" s="19"/>
      <c r="B98" s="212" t="s">
        <v>110</v>
      </c>
      <c r="C98" s="218">
        <f>'Kustannusarvio|Rakennusselostus'!M98</f>
        <v>0</v>
      </c>
      <c r="D98" s="218">
        <f>'Kustannusarvio|Rakennusselostus'!N98</f>
        <v>0</v>
      </c>
      <c r="E98" s="258">
        <f t="shared" si="1"/>
        <v>0</v>
      </c>
      <c r="F98" s="259">
        <f>'Kustannusarvio|Rakennusselostus'!P98</f>
        <v>0</v>
      </c>
      <c r="G98" s="260">
        <f>'Kustannusarvio|Rakennusselostus'!Q98</f>
        <v>0</v>
      </c>
      <c r="H98" s="19"/>
    </row>
    <row r="99" spans="1:8" x14ac:dyDescent="0.35">
      <c r="A99" s="19"/>
      <c r="B99" s="212" t="s">
        <v>111</v>
      </c>
      <c r="C99" s="218">
        <f>'Kustannusarvio|Rakennusselostus'!M99</f>
        <v>0</v>
      </c>
      <c r="D99" s="218">
        <f>'Kustannusarvio|Rakennusselostus'!N99</f>
        <v>0</v>
      </c>
      <c r="E99" s="258">
        <f t="shared" si="1"/>
        <v>0</v>
      </c>
      <c r="F99" s="259">
        <f>'Kustannusarvio|Rakennusselostus'!P99</f>
        <v>0</v>
      </c>
      <c r="G99" s="260">
        <f>'Kustannusarvio|Rakennusselostus'!Q99</f>
        <v>0</v>
      </c>
      <c r="H99" s="19"/>
    </row>
    <row r="100" spans="1:8" x14ac:dyDescent="0.35">
      <c r="A100" s="19"/>
      <c r="B100" s="212" t="s">
        <v>113</v>
      </c>
      <c r="C100" s="218">
        <f>'Kustannusarvio|Rakennusselostus'!M100</f>
        <v>0</v>
      </c>
      <c r="D100" s="218">
        <f>'Kustannusarvio|Rakennusselostus'!N100</f>
        <v>0</v>
      </c>
      <c r="E100" s="258">
        <f t="shared" si="1"/>
        <v>0</v>
      </c>
      <c r="F100" s="259">
        <f>'Kustannusarvio|Rakennusselostus'!P100</f>
        <v>0</v>
      </c>
      <c r="G100" s="260">
        <f>'Kustannusarvio|Rakennusselostus'!Q100</f>
        <v>0</v>
      </c>
      <c r="H100" s="19"/>
    </row>
    <row r="101" spans="1:8" x14ac:dyDescent="0.35">
      <c r="A101" s="19"/>
      <c r="B101" s="212" t="s">
        <v>112</v>
      </c>
      <c r="C101" s="218">
        <f>'Kustannusarvio|Rakennusselostus'!M101</f>
        <v>0</v>
      </c>
      <c r="D101" s="218">
        <f>'Kustannusarvio|Rakennusselostus'!N101</f>
        <v>0</v>
      </c>
      <c r="E101" s="258">
        <f t="shared" si="1"/>
        <v>0</v>
      </c>
      <c r="F101" s="259">
        <f>'Kustannusarvio|Rakennusselostus'!P101</f>
        <v>0</v>
      </c>
      <c r="G101" s="260">
        <f>'Kustannusarvio|Rakennusselostus'!Q101</f>
        <v>0</v>
      </c>
      <c r="H101" s="19"/>
    </row>
    <row r="102" spans="1:8" x14ac:dyDescent="0.35">
      <c r="A102" s="19"/>
      <c r="B102" s="212" t="s">
        <v>153</v>
      </c>
      <c r="C102" s="218">
        <f>'Kustannusarvio|Rakennusselostus'!M102</f>
        <v>0</v>
      </c>
      <c r="D102" s="218">
        <f>'Kustannusarvio|Rakennusselostus'!N102</f>
        <v>0</v>
      </c>
      <c r="E102" s="258">
        <f t="shared" si="1"/>
        <v>0</v>
      </c>
      <c r="F102" s="259">
        <f>'Kustannusarvio|Rakennusselostus'!P102</f>
        <v>0</v>
      </c>
      <c r="G102" s="260">
        <f>'Kustannusarvio|Rakennusselostus'!Q102</f>
        <v>0</v>
      </c>
      <c r="H102" s="19"/>
    </row>
    <row r="103" spans="1:8" x14ac:dyDescent="0.35">
      <c r="A103" s="19"/>
      <c r="B103" s="212" t="s">
        <v>114</v>
      </c>
      <c r="C103" s="218">
        <f>'Kustannusarvio|Rakennusselostus'!M103</f>
        <v>0</v>
      </c>
      <c r="D103" s="218">
        <f>'Kustannusarvio|Rakennusselostus'!N103</f>
        <v>0</v>
      </c>
      <c r="E103" s="258">
        <f t="shared" si="1"/>
        <v>0</v>
      </c>
      <c r="F103" s="259">
        <f>'Kustannusarvio|Rakennusselostus'!P103</f>
        <v>0</v>
      </c>
      <c r="G103" s="260">
        <f>'Kustannusarvio|Rakennusselostus'!Q103</f>
        <v>0</v>
      </c>
      <c r="H103" s="19"/>
    </row>
    <row r="104" spans="1:8" x14ac:dyDescent="0.35">
      <c r="A104" s="19"/>
      <c r="B104" s="212" t="s">
        <v>116</v>
      </c>
      <c r="C104" s="218">
        <f>'Kustannusarvio|Rakennusselostus'!M104</f>
        <v>0</v>
      </c>
      <c r="D104" s="218">
        <f>'Kustannusarvio|Rakennusselostus'!N104</f>
        <v>0</v>
      </c>
      <c r="E104" s="258">
        <f t="shared" si="1"/>
        <v>0</v>
      </c>
      <c r="F104" s="259">
        <f>'Kustannusarvio|Rakennusselostus'!P104</f>
        <v>0</v>
      </c>
      <c r="G104" s="260">
        <f>'Kustannusarvio|Rakennusselostus'!Q104</f>
        <v>0</v>
      </c>
      <c r="H104" s="19"/>
    </row>
    <row r="105" spans="1:8" x14ac:dyDescent="0.35">
      <c r="A105" s="19"/>
      <c r="B105" s="248" t="str">
        <f>'Kustannusarvio|Rakennusselostus'!B105</f>
        <v>Muu laite</v>
      </c>
      <c r="C105" s="218">
        <f>'Kustannusarvio|Rakennusselostus'!M105</f>
        <v>0</v>
      </c>
      <c r="D105" s="218">
        <f>'Kustannusarvio|Rakennusselostus'!N105</f>
        <v>0</v>
      </c>
      <c r="E105" s="258">
        <f t="shared" si="1"/>
        <v>0</v>
      </c>
      <c r="F105" s="259">
        <f>'Kustannusarvio|Rakennusselostus'!P105</f>
        <v>0</v>
      </c>
      <c r="G105" s="260">
        <f>'Kustannusarvio|Rakennusselostus'!Q105</f>
        <v>0</v>
      </c>
      <c r="H105" s="19"/>
    </row>
    <row r="106" spans="1:8" x14ac:dyDescent="0.35">
      <c r="A106" s="19"/>
      <c r="B106" s="248" t="str">
        <f>'Kustannusarvio|Rakennusselostus'!B106</f>
        <v>Muu laite</v>
      </c>
      <c r="C106" s="218">
        <f>'Kustannusarvio|Rakennusselostus'!M106</f>
        <v>0</v>
      </c>
      <c r="D106" s="218">
        <f>'Kustannusarvio|Rakennusselostus'!N106</f>
        <v>0</v>
      </c>
      <c r="E106" s="258">
        <f t="shared" si="1"/>
        <v>0</v>
      </c>
      <c r="F106" s="259">
        <f>'Kustannusarvio|Rakennusselostus'!P106</f>
        <v>0</v>
      </c>
      <c r="G106" s="260">
        <f>'Kustannusarvio|Rakennusselostus'!Q106</f>
        <v>0</v>
      </c>
      <c r="H106" s="19"/>
    </row>
    <row r="107" spans="1:8" x14ac:dyDescent="0.35">
      <c r="A107" s="19"/>
      <c r="B107" s="248" t="str">
        <f>'Kustannusarvio|Rakennusselostus'!B107</f>
        <v>Muu laite</v>
      </c>
      <c r="C107" s="261">
        <f>'Kustannusarvio|Rakennusselostus'!M107</f>
        <v>0</v>
      </c>
      <c r="D107" s="261">
        <f>'Kustannusarvio|Rakennusselostus'!N107</f>
        <v>0</v>
      </c>
      <c r="E107" s="258">
        <f t="shared" si="1"/>
        <v>0</v>
      </c>
      <c r="F107" s="262">
        <f>'Kustannusarvio|Rakennusselostus'!P107</f>
        <v>0</v>
      </c>
      <c r="G107" s="263">
        <f>'Kustannusarvio|Rakennusselostus'!Q107</f>
        <v>0</v>
      </c>
      <c r="H107" s="19"/>
    </row>
    <row r="108" spans="1:8" x14ac:dyDescent="0.35">
      <c r="A108" s="29" t="s">
        <v>117</v>
      </c>
      <c r="B108" s="30"/>
      <c r="C108" s="129"/>
      <c r="D108" s="315"/>
      <c r="E108" s="131"/>
      <c r="F108" s="131"/>
      <c r="G108" s="173"/>
      <c r="H108" s="19"/>
    </row>
    <row r="109" spans="1:8" x14ac:dyDescent="0.35">
      <c r="A109" s="19"/>
      <c r="B109" s="230" t="s">
        <v>21</v>
      </c>
      <c r="C109" s="255">
        <f>'Kustannusarvio|Rakennusselostus'!M109</f>
        <v>0</v>
      </c>
      <c r="D109" s="255">
        <f>'Kustannusarvio|Rakennusselostus'!N109</f>
        <v>0</v>
      </c>
      <c r="E109" s="258">
        <f t="shared" si="1"/>
        <v>0</v>
      </c>
      <c r="F109" s="256">
        <f>'Kustannusarvio|Rakennusselostus'!P109</f>
        <v>0</v>
      </c>
      <c r="G109" s="257">
        <f>'Kustannusarvio|Rakennusselostus'!Q109</f>
        <v>0</v>
      </c>
      <c r="H109" s="19"/>
    </row>
    <row r="110" spans="1:8" x14ac:dyDescent="0.35">
      <c r="A110" s="19"/>
      <c r="B110" s="212" t="s">
        <v>119</v>
      </c>
      <c r="C110" s="218">
        <f>'Kustannusarvio|Rakennusselostus'!M110</f>
        <v>0</v>
      </c>
      <c r="D110" s="218">
        <f>'Kustannusarvio|Rakennusselostus'!N110</f>
        <v>0</v>
      </c>
      <c r="E110" s="258">
        <f t="shared" si="1"/>
        <v>0</v>
      </c>
      <c r="F110" s="259">
        <f>'Kustannusarvio|Rakennusselostus'!P110</f>
        <v>0</v>
      </c>
      <c r="G110" s="260">
        <f>'Kustannusarvio|Rakennusselostus'!Q110</f>
        <v>0</v>
      </c>
      <c r="H110" s="19"/>
    </row>
    <row r="111" spans="1:8" x14ac:dyDescent="0.35">
      <c r="A111" s="19"/>
      <c r="B111" s="212" t="s">
        <v>120</v>
      </c>
      <c r="C111" s="218">
        <f>'Kustannusarvio|Rakennusselostus'!M111</f>
        <v>0</v>
      </c>
      <c r="D111" s="218">
        <f>'Kustannusarvio|Rakennusselostus'!N111</f>
        <v>0</v>
      </c>
      <c r="E111" s="258">
        <f t="shared" si="1"/>
        <v>0</v>
      </c>
      <c r="F111" s="259">
        <f>'Kustannusarvio|Rakennusselostus'!P111</f>
        <v>0</v>
      </c>
      <c r="G111" s="260">
        <f>'Kustannusarvio|Rakennusselostus'!Q111</f>
        <v>0</v>
      </c>
      <c r="H111" s="19"/>
    </row>
    <row r="112" spans="1:8" x14ac:dyDescent="0.35">
      <c r="A112" s="19"/>
      <c r="B112" s="212" t="s">
        <v>118</v>
      </c>
      <c r="C112" s="218">
        <f>'Kustannusarvio|Rakennusselostus'!M112</f>
        <v>0</v>
      </c>
      <c r="D112" s="218">
        <f>'Kustannusarvio|Rakennusselostus'!N112</f>
        <v>0</v>
      </c>
      <c r="E112" s="258">
        <f t="shared" si="1"/>
        <v>0</v>
      </c>
      <c r="F112" s="259">
        <f>'Kustannusarvio|Rakennusselostus'!P112</f>
        <v>0</v>
      </c>
      <c r="G112" s="260">
        <f>'Kustannusarvio|Rakennusselostus'!Q112</f>
        <v>0</v>
      </c>
      <c r="H112" s="19"/>
    </row>
    <row r="113" spans="1:8" x14ac:dyDescent="0.35">
      <c r="A113" s="19"/>
      <c r="B113" s="248" t="str">
        <f>'Kustannusarvio|Rakennusselostus'!B113</f>
        <v>Muut tilaelementit</v>
      </c>
      <c r="C113" s="218">
        <f>'Kustannusarvio|Rakennusselostus'!M113</f>
        <v>0</v>
      </c>
      <c r="D113" s="218">
        <f>'Kustannusarvio|Rakennusselostus'!N113</f>
        <v>0</v>
      </c>
      <c r="E113" s="258">
        <f t="shared" si="1"/>
        <v>0</v>
      </c>
      <c r="F113" s="259">
        <f>'Kustannusarvio|Rakennusselostus'!P113</f>
        <v>0</v>
      </c>
      <c r="G113" s="260">
        <f>'Kustannusarvio|Rakennusselostus'!Q113</f>
        <v>0</v>
      </c>
      <c r="H113" s="19"/>
    </row>
    <row r="114" spans="1:8" x14ac:dyDescent="0.35">
      <c r="A114" s="19"/>
      <c r="B114" s="248" t="str">
        <f>'Kustannusarvio|Rakennusselostus'!B114</f>
        <v>Muut tilaelementit</v>
      </c>
      <c r="C114" s="218">
        <f>'Kustannusarvio|Rakennusselostus'!M114</f>
        <v>0</v>
      </c>
      <c r="D114" s="218">
        <f>'Kustannusarvio|Rakennusselostus'!N114</f>
        <v>0</v>
      </c>
      <c r="E114" s="258">
        <f t="shared" si="1"/>
        <v>0</v>
      </c>
      <c r="F114" s="259">
        <f>'Kustannusarvio|Rakennusselostus'!P114</f>
        <v>0</v>
      </c>
      <c r="G114" s="260">
        <f>'Kustannusarvio|Rakennusselostus'!Q114</f>
        <v>0</v>
      </c>
      <c r="H114" s="19"/>
    </row>
    <row r="115" spans="1:8" x14ac:dyDescent="0.35">
      <c r="A115" s="19"/>
      <c r="B115" s="248" t="str">
        <f>'Kustannusarvio|Rakennusselostus'!B115</f>
        <v>Muut tilaelementit</v>
      </c>
      <c r="C115" s="261">
        <f>'Kustannusarvio|Rakennusselostus'!M115</f>
        <v>0</v>
      </c>
      <c r="D115" s="261">
        <f>'Kustannusarvio|Rakennusselostus'!N115</f>
        <v>0</v>
      </c>
      <c r="E115" s="258">
        <f t="shared" si="1"/>
        <v>0</v>
      </c>
      <c r="F115" s="262">
        <f>'Kustannusarvio|Rakennusselostus'!P115</f>
        <v>0</v>
      </c>
      <c r="G115" s="263">
        <f>'Kustannusarvio|Rakennusselostus'!Q115</f>
        <v>0</v>
      </c>
      <c r="H115" s="19"/>
    </row>
    <row r="116" spans="1:8" x14ac:dyDescent="0.35">
      <c r="A116" s="29" t="s">
        <v>122</v>
      </c>
      <c r="B116" s="30"/>
      <c r="C116" s="47"/>
      <c r="D116" s="316"/>
      <c r="E116" s="133"/>
      <c r="F116" s="131"/>
      <c r="G116" s="173"/>
      <c r="H116" s="19"/>
    </row>
    <row r="117" spans="1:8" x14ac:dyDescent="0.35">
      <c r="A117" s="40" t="s">
        <v>154</v>
      </c>
      <c r="B117" s="40"/>
      <c r="C117" s="45"/>
      <c r="D117" s="48"/>
      <c r="E117" s="46"/>
      <c r="F117" s="161"/>
      <c r="G117" s="304"/>
      <c r="H117" s="19"/>
    </row>
    <row r="118" spans="1:8" x14ac:dyDescent="0.35">
      <c r="A118" s="19"/>
      <c r="B118" s="230" t="s">
        <v>131</v>
      </c>
      <c r="C118" s="255">
        <f>'Kustannusarvio|Rakennusselostus'!M118</f>
        <v>0</v>
      </c>
      <c r="D118" s="255">
        <f>'Kustannusarvio|Rakennusselostus'!N118</f>
        <v>0</v>
      </c>
      <c r="E118" s="258">
        <f t="shared" si="1"/>
        <v>0</v>
      </c>
      <c r="F118" s="256">
        <f>'Kustannusarvio|Rakennusselostus'!P118</f>
        <v>0</v>
      </c>
      <c r="G118" s="257">
        <f>'Kustannusarvio|Rakennusselostus'!Q118</f>
        <v>0</v>
      </c>
      <c r="H118" s="19"/>
    </row>
    <row r="119" spans="1:8" x14ac:dyDescent="0.35">
      <c r="A119" s="19"/>
      <c r="B119" s="212" t="s">
        <v>127</v>
      </c>
      <c r="C119" s="218">
        <f>'Kustannusarvio|Rakennusselostus'!M119</f>
        <v>0</v>
      </c>
      <c r="D119" s="218">
        <f>'Kustannusarvio|Rakennusselostus'!N119</f>
        <v>0</v>
      </c>
      <c r="E119" s="258">
        <f t="shared" si="1"/>
        <v>0</v>
      </c>
      <c r="F119" s="259">
        <f>'Kustannusarvio|Rakennusselostus'!P119</f>
        <v>0</v>
      </c>
      <c r="G119" s="260">
        <f>'Kustannusarvio|Rakennusselostus'!Q119</f>
        <v>0</v>
      </c>
      <c r="H119" s="19"/>
    </row>
    <row r="120" spans="1:8" x14ac:dyDescent="0.35">
      <c r="A120" s="19"/>
      <c r="B120" s="212" t="s">
        <v>8</v>
      </c>
      <c r="C120" s="218">
        <f>'Kustannusarvio|Rakennusselostus'!M120</f>
        <v>0</v>
      </c>
      <c r="D120" s="218">
        <f>'Kustannusarvio|Rakennusselostus'!N120</f>
        <v>0</v>
      </c>
      <c r="E120" s="258">
        <f t="shared" si="1"/>
        <v>0</v>
      </c>
      <c r="F120" s="259">
        <f>'Kustannusarvio|Rakennusselostus'!P120</f>
        <v>0</v>
      </c>
      <c r="G120" s="260">
        <f>'Kustannusarvio|Rakennusselostus'!Q120</f>
        <v>0</v>
      </c>
      <c r="H120" s="19"/>
    </row>
    <row r="121" spans="1:8" x14ac:dyDescent="0.35">
      <c r="A121" s="19"/>
      <c r="B121" s="212" t="s">
        <v>128</v>
      </c>
      <c r="C121" s="218">
        <f>'Kustannusarvio|Rakennusselostus'!M121</f>
        <v>0</v>
      </c>
      <c r="D121" s="218">
        <f>'Kustannusarvio|Rakennusselostus'!N121</f>
        <v>0</v>
      </c>
      <c r="E121" s="258">
        <f t="shared" si="1"/>
        <v>0</v>
      </c>
      <c r="F121" s="259">
        <f>'Kustannusarvio|Rakennusselostus'!P121</f>
        <v>0</v>
      </c>
      <c r="G121" s="260">
        <f>'Kustannusarvio|Rakennusselostus'!Q121</f>
        <v>0</v>
      </c>
      <c r="H121" s="19"/>
    </row>
    <row r="122" spans="1:8" x14ac:dyDescent="0.35">
      <c r="A122" s="19"/>
      <c r="B122" s="212" t="s">
        <v>132</v>
      </c>
      <c r="C122" s="218">
        <f>'Kustannusarvio|Rakennusselostus'!M122</f>
        <v>0</v>
      </c>
      <c r="D122" s="218">
        <f>'Kustannusarvio|Rakennusselostus'!N122</f>
        <v>0</v>
      </c>
      <c r="E122" s="258">
        <f t="shared" si="1"/>
        <v>0</v>
      </c>
      <c r="F122" s="259">
        <f>'Kustannusarvio|Rakennusselostus'!P122</f>
        <v>0</v>
      </c>
      <c r="G122" s="260">
        <f>'Kustannusarvio|Rakennusselostus'!Q122</f>
        <v>0</v>
      </c>
      <c r="H122" s="19"/>
    </row>
    <row r="123" spans="1:8" x14ac:dyDescent="0.35">
      <c r="A123" s="19"/>
      <c r="B123" s="212" t="s">
        <v>129</v>
      </c>
      <c r="C123" s="218">
        <f>'Kustannusarvio|Rakennusselostus'!M123</f>
        <v>0</v>
      </c>
      <c r="D123" s="218">
        <f>'Kustannusarvio|Rakennusselostus'!N123</f>
        <v>0</v>
      </c>
      <c r="E123" s="258">
        <f t="shared" si="1"/>
        <v>0</v>
      </c>
      <c r="F123" s="259">
        <f>'Kustannusarvio|Rakennusselostus'!P123</f>
        <v>0</v>
      </c>
      <c r="G123" s="260">
        <f>'Kustannusarvio|Rakennusselostus'!Q123</f>
        <v>0</v>
      </c>
      <c r="H123" s="19"/>
    </row>
    <row r="124" spans="1:8" x14ac:dyDescent="0.35">
      <c r="A124" s="19"/>
      <c r="B124" s="212" t="s">
        <v>130</v>
      </c>
      <c r="C124" s="218">
        <f>'Kustannusarvio|Rakennusselostus'!M124</f>
        <v>0</v>
      </c>
      <c r="D124" s="218">
        <f>'Kustannusarvio|Rakennusselostus'!N124</f>
        <v>0</v>
      </c>
      <c r="E124" s="258">
        <f t="shared" si="1"/>
        <v>0</v>
      </c>
      <c r="F124" s="259">
        <f>'Kustannusarvio|Rakennusselostus'!P124</f>
        <v>0</v>
      </c>
      <c r="G124" s="260">
        <f>'Kustannusarvio|Rakennusselostus'!Q124</f>
        <v>0</v>
      </c>
      <c r="H124" s="19"/>
    </row>
    <row r="125" spans="1:8" x14ac:dyDescent="0.35">
      <c r="A125" s="19"/>
      <c r="B125" s="218" t="s">
        <v>135</v>
      </c>
      <c r="C125" s="218">
        <f>'Kustannusarvio|Rakennusselostus'!M125</f>
        <v>0</v>
      </c>
      <c r="D125" s="218">
        <f>'Kustannusarvio|Rakennusselostus'!N125</f>
        <v>0</v>
      </c>
      <c r="E125" s="258">
        <f t="shared" si="1"/>
        <v>0</v>
      </c>
      <c r="F125" s="259">
        <f>'Kustannusarvio|Rakennusselostus'!P125</f>
        <v>0</v>
      </c>
      <c r="G125" s="260">
        <f>'Kustannusarvio|Rakennusselostus'!Q125</f>
        <v>0</v>
      </c>
      <c r="H125" s="19"/>
    </row>
    <row r="126" spans="1:8" x14ac:dyDescent="0.35">
      <c r="A126" s="19"/>
      <c r="B126" s="212" t="s">
        <v>133</v>
      </c>
      <c r="C126" s="218">
        <f>'Kustannusarvio|Rakennusselostus'!M126</f>
        <v>0</v>
      </c>
      <c r="D126" s="218">
        <f>'Kustannusarvio|Rakennusselostus'!N126</f>
        <v>0</v>
      </c>
      <c r="E126" s="258">
        <f t="shared" si="1"/>
        <v>0</v>
      </c>
      <c r="F126" s="259">
        <f>'Kustannusarvio|Rakennusselostus'!P126</f>
        <v>0</v>
      </c>
      <c r="G126" s="260">
        <f>'Kustannusarvio|Rakennusselostus'!Q126</f>
        <v>0</v>
      </c>
      <c r="H126" s="19"/>
    </row>
    <row r="127" spans="1:8" x14ac:dyDescent="0.35">
      <c r="A127" s="19"/>
      <c r="B127" s="212" t="s">
        <v>134</v>
      </c>
      <c r="C127" s="218">
        <f>'Kustannusarvio|Rakennusselostus'!M127</f>
        <v>0</v>
      </c>
      <c r="D127" s="218">
        <f>'Kustannusarvio|Rakennusselostus'!N127</f>
        <v>0</v>
      </c>
      <c r="E127" s="258">
        <f t="shared" si="1"/>
        <v>0</v>
      </c>
      <c r="F127" s="259">
        <f>'Kustannusarvio|Rakennusselostus'!P127</f>
        <v>0</v>
      </c>
      <c r="G127" s="260">
        <f>'Kustannusarvio|Rakennusselostus'!Q127</f>
        <v>0</v>
      </c>
      <c r="H127" s="19"/>
    </row>
    <row r="128" spans="1:8" x14ac:dyDescent="0.35">
      <c r="A128" s="19"/>
      <c r="B128" s="212" t="s">
        <v>203</v>
      </c>
      <c r="C128" s="218">
        <f>'Kustannusarvio|Rakennusselostus'!M128</f>
        <v>0</v>
      </c>
      <c r="D128" s="218">
        <f>'Kustannusarvio|Rakennusselostus'!N128</f>
        <v>0</v>
      </c>
      <c r="E128" s="258">
        <f t="shared" si="1"/>
        <v>0</v>
      </c>
      <c r="F128" s="259">
        <f>'Kustannusarvio|Rakennusselostus'!P128</f>
        <v>0</v>
      </c>
      <c r="G128" s="260">
        <f>'Kustannusarvio|Rakennusselostus'!Q128</f>
        <v>0</v>
      </c>
      <c r="H128" s="19"/>
    </row>
    <row r="129" spans="1:8" x14ac:dyDescent="0.35">
      <c r="A129" s="19"/>
      <c r="B129" s="212" t="s">
        <v>136</v>
      </c>
      <c r="C129" s="218">
        <f>'Kustannusarvio|Rakennusselostus'!M129</f>
        <v>0</v>
      </c>
      <c r="D129" s="218">
        <f>'Kustannusarvio|Rakennusselostus'!N129</f>
        <v>0</v>
      </c>
      <c r="E129" s="258">
        <f t="shared" si="1"/>
        <v>0</v>
      </c>
      <c r="F129" s="259">
        <f>'Kustannusarvio|Rakennusselostus'!P129</f>
        <v>0</v>
      </c>
      <c r="G129" s="260">
        <f>'Kustannusarvio|Rakennusselostus'!Q129</f>
        <v>0</v>
      </c>
      <c r="H129" s="19"/>
    </row>
    <row r="130" spans="1:8" x14ac:dyDescent="0.35">
      <c r="A130" s="19"/>
      <c r="B130" s="218" t="s">
        <v>139</v>
      </c>
      <c r="C130" s="218">
        <f>'Kustannusarvio|Rakennusselostus'!M130</f>
        <v>0</v>
      </c>
      <c r="D130" s="218">
        <f>'Kustannusarvio|Rakennusselostus'!N130</f>
        <v>0</v>
      </c>
      <c r="E130" s="258">
        <f t="shared" si="1"/>
        <v>0</v>
      </c>
      <c r="F130" s="259">
        <f>'Kustannusarvio|Rakennusselostus'!P130</f>
        <v>0</v>
      </c>
      <c r="G130" s="260">
        <f>'Kustannusarvio|Rakennusselostus'!Q130</f>
        <v>0</v>
      </c>
      <c r="H130" s="19"/>
    </row>
    <row r="131" spans="1:8" x14ac:dyDescent="0.35">
      <c r="A131" s="19"/>
      <c r="B131" s="218" t="s">
        <v>140</v>
      </c>
      <c r="C131" s="218">
        <f>'Kustannusarvio|Rakennusselostus'!M131</f>
        <v>0</v>
      </c>
      <c r="D131" s="218">
        <f>'Kustannusarvio|Rakennusselostus'!N131</f>
        <v>0</v>
      </c>
      <c r="E131" s="258">
        <f t="shared" si="1"/>
        <v>0</v>
      </c>
      <c r="F131" s="259">
        <f>'Kustannusarvio|Rakennusselostus'!P131</f>
        <v>0</v>
      </c>
      <c r="G131" s="260">
        <f>'Kustannusarvio|Rakennusselostus'!Q131</f>
        <v>0</v>
      </c>
      <c r="H131" s="19"/>
    </row>
    <row r="132" spans="1:8" x14ac:dyDescent="0.35">
      <c r="A132" s="19"/>
      <c r="B132" s="218" t="s">
        <v>155</v>
      </c>
      <c r="C132" s="218">
        <f>'Kustannusarvio|Rakennusselostus'!M132</f>
        <v>0</v>
      </c>
      <c r="D132" s="218">
        <f>'Kustannusarvio|Rakennusselostus'!N132</f>
        <v>0</v>
      </c>
      <c r="E132" s="258">
        <f t="shared" si="1"/>
        <v>0</v>
      </c>
      <c r="F132" s="259">
        <f>'Kustannusarvio|Rakennusselostus'!P132</f>
        <v>0</v>
      </c>
      <c r="G132" s="260">
        <f>'Kustannusarvio|Rakennusselostus'!Q132</f>
        <v>0</v>
      </c>
      <c r="H132" s="19"/>
    </row>
    <row r="133" spans="1:8" x14ac:dyDescent="0.35">
      <c r="A133" s="19"/>
      <c r="B133" s="218" t="s">
        <v>141</v>
      </c>
      <c r="C133" s="218">
        <f>'Kustannusarvio|Rakennusselostus'!M133</f>
        <v>0</v>
      </c>
      <c r="D133" s="218">
        <f>'Kustannusarvio|Rakennusselostus'!N133</f>
        <v>0</v>
      </c>
      <c r="E133" s="258">
        <f t="shared" si="1"/>
        <v>0</v>
      </c>
      <c r="F133" s="259">
        <f>'Kustannusarvio|Rakennusselostus'!P133</f>
        <v>0</v>
      </c>
      <c r="G133" s="260">
        <f>'Kustannusarvio|Rakennusselostus'!Q133</f>
        <v>0</v>
      </c>
      <c r="H133" s="19"/>
    </row>
    <row r="134" spans="1:8" x14ac:dyDescent="0.35">
      <c r="A134" s="19"/>
      <c r="B134" s="328" t="str">
        <f>'Kustannusarvio|Rakennusselostus'!B134</f>
        <v>Muu järjestelmä</v>
      </c>
      <c r="C134" s="261">
        <f>'Kustannusarvio|Rakennusselostus'!M134</f>
        <v>0</v>
      </c>
      <c r="D134" s="261">
        <f>'Kustannusarvio|Rakennusselostus'!N134</f>
        <v>0</v>
      </c>
      <c r="E134" s="258">
        <f t="shared" si="1"/>
        <v>0</v>
      </c>
      <c r="F134" s="262">
        <f>'Kustannusarvio|Rakennusselostus'!P134</f>
        <v>0</v>
      </c>
      <c r="G134" s="263">
        <f>'Kustannusarvio|Rakennusselostus'!Q134</f>
        <v>0</v>
      </c>
      <c r="H134" s="19"/>
    </row>
    <row r="135" spans="1:8" x14ac:dyDescent="0.35">
      <c r="A135" s="29" t="s">
        <v>138</v>
      </c>
      <c r="B135" s="30"/>
      <c r="C135" s="129"/>
      <c r="D135" s="315"/>
      <c r="E135" s="131"/>
      <c r="F135" s="131"/>
      <c r="G135" s="173"/>
      <c r="H135" s="19"/>
    </row>
    <row r="136" spans="1:8" x14ac:dyDescent="0.35">
      <c r="A136" s="19"/>
      <c r="B136" s="230" t="s">
        <v>9</v>
      </c>
      <c r="C136" s="255">
        <f>'Kustannusarvio|Rakennusselostus'!M136</f>
        <v>0</v>
      </c>
      <c r="D136" s="255">
        <f>'Kustannusarvio|Rakennusselostus'!N136</f>
        <v>0</v>
      </c>
      <c r="E136" s="258">
        <f t="shared" si="1"/>
        <v>0</v>
      </c>
      <c r="F136" s="256">
        <f>'Kustannusarvio|Rakennusselostus'!P136</f>
        <v>0</v>
      </c>
      <c r="G136" s="257">
        <f>'Kustannusarvio|Rakennusselostus'!Q136</f>
        <v>0</v>
      </c>
      <c r="H136" s="19"/>
    </row>
    <row r="137" spans="1:8" x14ac:dyDescent="0.35">
      <c r="A137" s="19"/>
      <c r="B137" s="212" t="s">
        <v>10</v>
      </c>
      <c r="C137" s="218">
        <f>'Kustannusarvio|Rakennusselostus'!M137</f>
        <v>0</v>
      </c>
      <c r="D137" s="218">
        <f>'Kustannusarvio|Rakennusselostus'!N137</f>
        <v>0</v>
      </c>
      <c r="E137" s="258">
        <f t="shared" ref="E137:E147" si="2">C137*20+D137*60</f>
        <v>0</v>
      </c>
      <c r="F137" s="259">
        <f>'Kustannusarvio|Rakennusselostus'!P137</f>
        <v>0</v>
      </c>
      <c r="G137" s="260">
        <f>'Kustannusarvio|Rakennusselostus'!Q137</f>
        <v>0</v>
      </c>
      <c r="H137" s="19"/>
    </row>
    <row r="138" spans="1:8" x14ac:dyDescent="0.35">
      <c r="A138" s="19"/>
      <c r="B138" s="212" t="s">
        <v>41</v>
      </c>
      <c r="C138" s="218">
        <f>'Kustannusarvio|Rakennusselostus'!M138</f>
        <v>0</v>
      </c>
      <c r="D138" s="218">
        <f>'Kustannusarvio|Rakennusselostus'!N138</f>
        <v>0</v>
      </c>
      <c r="E138" s="258">
        <f t="shared" si="2"/>
        <v>0</v>
      </c>
      <c r="F138" s="259">
        <f>'Kustannusarvio|Rakennusselostus'!P138</f>
        <v>0</v>
      </c>
      <c r="G138" s="260">
        <f>'Kustannusarvio|Rakennusselostus'!Q138</f>
        <v>0</v>
      </c>
      <c r="H138" s="19"/>
    </row>
    <row r="139" spans="1:8" x14ac:dyDescent="0.35">
      <c r="A139" s="19"/>
      <c r="B139" s="212" t="s">
        <v>42</v>
      </c>
      <c r="C139" s="218">
        <f>'Kustannusarvio|Rakennusselostus'!M139</f>
        <v>0</v>
      </c>
      <c r="D139" s="218">
        <f>'Kustannusarvio|Rakennusselostus'!N139</f>
        <v>0</v>
      </c>
      <c r="E139" s="258">
        <f t="shared" si="2"/>
        <v>0</v>
      </c>
      <c r="F139" s="259">
        <f>'Kustannusarvio|Rakennusselostus'!P139</f>
        <v>0</v>
      </c>
      <c r="G139" s="260">
        <f>'Kustannusarvio|Rakennusselostus'!Q139</f>
        <v>0</v>
      </c>
      <c r="H139" s="19"/>
    </row>
    <row r="140" spans="1:8" x14ac:dyDescent="0.35">
      <c r="A140" s="19"/>
      <c r="B140" s="212" t="s">
        <v>156</v>
      </c>
      <c r="C140" s="218">
        <f>'Kustannusarvio|Rakennusselostus'!M140</f>
        <v>0</v>
      </c>
      <c r="D140" s="218">
        <f>'Kustannusarvio|Rakennusselostus'!N140</f>
        <v>0</v>
      </c>
      <c r="E140" s="258">
        <f t="shared" si="2"/>
        <v>0</v>
      </c>
      <c r="F140" s="259">
        <f>'Kustannusarvio|Rakennusselostus'!P140</f>
        <v>0</v>
      </c>
      <c r="G140" s="260">
        <f>'Kustannusarvio|Rakennusselostus'!Q140</f>
        <v>0</v>
      </c>
      <c r="H140" s="19"/>
    </row>
    <row r="141" spans="1:8" x14ac:dyDescent="0.35">
      <c r="A141" s="19"/>
      <c r="B141" s="212" t="s">
        <v>29</v>
      </c>
      <c r="C141" s="218">
        <f>'Kustannusarvio|Rakennusselostus'!M141</f>
        <v>0</v>
      </c>
      <c r="D141" s="218">
        <f>'Kustannusarvio|Rakennusselostus'!N141</f>
        <v>0</v>
      </c>
      <c r="E141" s="258">
        <f t="shared" si="2"/>
        <v>0</v>
      </c>
      <c r="F141" s="259">
        <f>'Kustannusarvio|Rakennusselostus'!P141</f>
        <v>0</v>
      </c>
      <c r="G141" s="260">
        <f>'Kustannusarvio|Rakennusselostus'!Q141</f>
        <v>0</v>
      </c>
      <c r="H141" s="19"/>
    </row>
    <row r="142" spans="1:8" x14ac:dyDescent="0.35">
      <c r="A142" s="19"/>
      <c r="B142" s="212" t="s">
        <v>38</v>
      </c>
      <c r="C142" s="218">
        <f>'Kustannusarvio|Rakennusselostus'!M142</f>
        <v>0</v>
      </c>
      <c r="D142" s="218">
        <f>'Kustannusarvio|Rakennusselostus'!N142</f>
        <v>0</v>
      </c>
      <c r="E142" s="258">
        <f t="shared" si="2"/>
        <v>0</v>
      </c>
      <c r="F142" s="259">
        <f>'Kustannusarvio|Rakennusselostus'!P142</f>
        <v>0</v>
      </c>
      <c r="G142" s="260">
        <f>'Kustannusarvio|Rakennusselostus'!Q142</f>
        <v>0</v>
      </c>
      <c r="H142" s="19"/>
    </row>
    <row r="143" spans="1:8" x14ac:dyDescent="0.35">
      <c r="A143" s="19"/>
      <c r="B143" s="212" t="s">
        <v>165</v>
      </c>
      <c r="C143" s="218">
        <f>'Kustannusarvio|Rakennusselostus'!M143</f>
        <v>0</v>
      </c>
      <c r="D143" s="218">
        <f>'Kustannusarvio|Rakennusselostus'!N143</f>
        <v>0</v>
      </c>
      <c r="E143" s="258">
        <f t="shared" si="2"/>
        <v>0</v>
      </c>
      <c r="F143" s="259">
        <f>'Kustannusarvio|Rakennusselostus'!P143</f>
        <v>0</v>
      </c>
      <c r="G143" s="260">
        <f>'Kustannusarvio|Rakennusselostus'!Q143</f>
        <v>0</v>
      </c>
      <c r="H143" s="19"/>
    </row>
    <row r="144" spans="1:8" x14ac:dyDescent="0.35">
      <c r="A144" s="19"/>
      <c r="B144" s="245" t="str">
        <f>'Kustannusarvio|Rakennusselostus'!B144</f>
        <v>Muu kustannus</v>
      </c>
      <c r="C144" s="218">
        <f>'Kustannusarvio|Rakennusselostus'!M144</f>
        <v>0</v>
      </c>
      <c r="D144" s="218">
        <f>'Kustannusarvio|Rakennusselostus'!N144</f>
        <v>0</v>
      </c>
      <c r="E144" s="258">
        <f t="shared" si="2"/>
        <v>0</v>
      </c>
      <c r="F144" s="259">
        <f>'Kustannusarvio|Rakennusselostus'!P144</f>
        <v>0</v>
      </c>
      <c r="G144" s="260">
        <f>'Kustannusarvio|Rakennusselostus'!Q144</f>
        <v>0</v>
      </c>
      <c r="H144" s="19"/>
    </row>
    <row r="145" spans="1:8" x14ac:dyDescent="0.35">
      <c r="A145" s="19"/>
      <c r="B145" s="245" t="str">
        <f>'Kustannusarvio|Rakennusselostus'!B145</f>
        <v>Muu kustannus</v>
      </c>
      <c r="C145" s="218">
        <f>'Kustannusarvio|Rakennusselostus'!M145</f>
        <v>0</v>
      </c>
      <c r="D145" s="218">
        <f>'Kustannusarvio|Rakennusselostus'!N145</f>
        <v>0</v>
      </c>
      <c r="E145" s="258">
        <f t="shared" si="2"/>
        <v>0</v>
      </c>
      <c r="F145" s="259">
        <f>'Kustannusarvio|Rakennusselostus'!P145</f>
        <v>0</v>
      </c>
      <c r="G145" s="260">
        <f>'Kustannusarvio|Rakennusselostus'!Q145</f>
        <v>0</v>
      </c>
      <c r="H145" s="19"/>
    </row>
    <row r="146" spans="1:8" x14ac:dyDescent="0.35">
      <c r="A146" s="19"/>
      <c r="B146" s="245" t="str">
        <f>'Kustannusarvio|Rakennusselostus'!B146</f>
        <v>Muu kustannus</v>
      </c>
      <c r="C146" s="218">
        <f>'Kustannusarvio|Rakennusselostus'!M146</f>
        <v>0</v>
      </c>
      <c r="D146" s="218">
        <f>'Kustannusarvio|Rakennusselostus'!N146</f>
        <v>0</v>
      </c>
      <c r="E146" s="258">
        <f t="shared" si="2"/>
        <v>0</v>
      </c>
      <c r="F146" s="259">
        <f>'Kustannusarvio|Rakennusselostus'!P146</f>
        <v>0</v>
      </c>
      <c r="G146" s="260">
        <f>'Kustannusarvio|Rakennusselostus'!Q146</f>
        <v>0</v>
      </c>
      <c r="H146" s="19"/>
    </row>
    <row r="147" spans="1:8" ht="15" thickBot="1" x14ac:dyDescent="0.4">
      <c r="A147" s="319"/>
      <c r="B147" s="246" t="str">
        <f>'Kustannusarvio|Rakennusselostus'!B147</f>
        <v>Muu kustannus</v>
      </c>
      <c r="C147" s="264">
        <f>'Kustannusarvio|Rakennusselostus'!M147</f>
        <v>0</v>
      </c>
      <c r="D147" s="264">
        <f>'Kustannusarvio|Rakennusselostus'!N147</f>
        <v>0</v>
      </c>
      <c r="E147" s="265">
        <f t="shared" si="2"/>
        <v>0</v>
      </c>
      <c r="F147" s="262">
        <f>'Kustannusarvio|Rakennusselostus'!P147</f>
        <v>0</v>
      </c>
      <c r="G147" s="263">
        <f>'Kustannusarvio|Rakennusselostus'!Q147</f>
        <v>0</v>
      </c>
      <c r="H147" s="19"/>
    </row>
    <row r="148" spans="1:8" ht="15" thickTop="1" x14ac:dyDescent="0.35">
      <c r="B148" s="295" t="s">
        <v>219</v>
      </c>
      <c r="C148" s="320">
        <f>SUM(C8:C147)</f>
        <v>0</v>
      </c>
      <c r="D148" s="163">
        <f>SUM(D8:D147)</f>
        <v>0</v>
      </c>
      <c r="E148" s="283">
        <f>SUM(E8:E147)</f>
        <v>0</v>
      </c>
    </row>
    <row r="149" spans="1:8" x14ac:dyDescent="0.35">
      <c r="C149" s="162" t="s">
        <v>211</v>
      </c>
      <c r="D149" s="162" t="s">
        <v>211</v>
      </c>
      <c r="E149" s="158" t="s">
        <v>212</v>
      </c>
    </row>
  </sheetData>
  <sheetProtection algorithmName="SHA-512" hashValue="TT1aBOeHzb0rmY2gh840uyfeY5esMqiDsxW//fg6FnipXK1KME2H42C/f+UbX6EvCebOCvToAxOuLUsnQ33ejQ==" saltValue="GNJ1p/Z4WTXmE1Qd1V4uZg==" spinCount="100000" sheet="1" objects="1" scenarios="1" formatCells="0" selectLockedCells="1"/>
  <mergeCells count="5">
    <mergeCell ref="C1:G1"/>
    <mergeCell ref="B5:G5"/>
    <mergeCell ref="C2:G2"/>
    <mergeCell ref="C3:G3"/>
    <mergeCell ref="C4:G4"/>
  </mergeCells>
  <conditionalFormatting sqref="E8:E147">
    <cfRule type="cellIs" dxfId="0" priority="1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57" orientation="portrait" r:id="rId1"/>
  <headerFooter>
    <oddHeader>&amp;C&amp;G&amp;R&amp;G</oddHeader>
    <oddFooter>&amp;R&amp;9Lomake tuotettu Outokaita tuottamhan ry:n Vasara ja nauloja -hankkeessa</oddFooter>
  </headerFooter>
  <rowBreaks count="1" manualBreakCount="1">
    <brk id="65" max="7" man="1"/>
  </rowBreaks>
  <drawing r:id="rId2"/>
  <legacyDrawing r:id="rId3"/>
  <legacyDrawingHF r:id="rId4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0DACD-D03D-4AC0-AF02-5DB408AA0710}">
  <sheetPr codeName="Taul31">
    <tabColor rgb="FFFFFF00"/>
    <pageSetUpPr fitToPage="1"/>
  </sheetPr>
  <dimension ref="A1:T157"/>
  <sheetViews>
    <sheetView showGridLines="0" tabSelected="1" zoomScaleNormal="100" workbookViewId="0">
      <selection activeCell="D17" sqref="D17"/>
    </sheetView>
  </sheetViews>
  <sheetFormatPr defaultRowHeight="14.5" x14ac:dyDescent="0.35"/>
  <cols>
    <col min="1" max="1" width="1.1796875" customWidth="1"/>
    <col min="2" max="2" width="48.54296875" customWidth="1"/>
    <col min="3" max="3" width="12.54296875" customWidth="1"/>
    <col min="4" max="4" width="118.453125" customWidth="1"/>
    <col min="5" max="5" width="1" customWidth="1"/>
    <col min="6" max="6" width="9.36328125" customWidth="1"/>
    <col min="7" max="7" width="13.54296875" customWidth="1"/>
    <col min="8" max="8" width="1.6328125" customWidth="1"/>
    <col min="9" max="10" width="9.1796875" customWidth="1"/>
    <col min="11" max="11" width="11.81640625" customWidth="1"/>
    <col min="12" max="12" width="34.6328125" customWidth="1"/>
  </cols>
  <sheetData>
    <row r="1" spans="1:20" ht="5.5" customHeight="1" x14ac:dyDescent="0.35">
      <c r="A1" s="19"/>
      <c r="B1" s="19"/>
      <c r="C1" s="19"/>
      <c r="D1" s="19"/>
      <c r="E1" s="19"/>
    </row>
    <row r="2" spans="1:20" ht="19.5" customHeight="1" x14ac:dyDescent="0.35">
      <c r="A2" s="19"/>
      <c r="B2" s="123"/>
      <c r="C2" s="341" t="s">
        <v>67</v>
      </c>
      <c r="D2" s="341"/>
      <c r="E2" s="19"/>
    </row>
    <row r="3" spans="1:20" s="21" customFormat="1" ht="15" customHeight="1" x14ac:dyDescent="0.3">
      <c r="A3" s="20"/>
      <c r="B3" s="137" t="s">
        <v>184</v>
      </c>
      <c r="C3" s="343">
        <f>'Hankkeen tiedot'!D5</f>
        <v>0</v>
      </c>
      <c r="D3" s="343"/>
      <c r="E3" s="20"/>
    </row>
    <row r="4" spans="1:20" s="21" customFormat="1" ht="13" x14ac:dyDescent="0.3">
      <c r="A4" s="20"/>
      <c r="B4" s="137" t="s">
        <v>185</v>
      </c>
      <c r="C4" s="343">
        <f>'Hankkeen tiedot'!D6</f>
        <v>0</v>
      </c>
      <c r="D4" s="343"/>
      <c r="E4" s="20"/>
    </row>
    <row r="5" spans="1:20" s="21" customFormat="1" ht="13" customHeight="1" x14ac:dyDescent="0.3">
      <c r="A5" s="20"/>
      <c r="B5" s="137" t="s">
        <v>191</v>
      </c>
      <c r="C5" s="343">
        <f>'Hankkeen tiedot'!D7</f>
        <v>0</v>
      </c>
      <c r="D5" s="343"/>
      <c r="E5" s="20"/>
    </row>
    <row r="6" spans="1:20" s="21" customFormat="1" ht="13" x14ac:dyDescent="0.3">
      <c r="A6" s="20"/>
      <c r="B6" s="137" t="s">
        <v>186</v>
      </c>
      <c r="C6" s="343">
        <f>'Hankkeen tiedot'!D8</f>
        <v>0</v>
      </c>
      <c r="D6" s="343"/>
      <c r="E6" s="20"/>
    </row>
    <row r="7" spans="1:20" s="21" customFormat="1" ht="13" x14ac:dyDescent="0.3">
      <c r="A7" s="20"/>
      <c r="B7" s="137" t="s">
        <v>192</v>
      </c>
      <c r="C7" s="343">
        <f>'Hankkeen tiedot'!D9</f>
        <v>0</v>
      </c>
      <c r="D7" s="343"/>
      <c r="E7" s="20"/>
    </row>
    <row r="8" spans="1:20" s="21" customFormat="1" ht="13" x14ac:dyDescent="0.3">
      <c r="A8" s="20"/>
      <c r="B8" s="137" t="s">
        <v>189</v>
      </c>
      <c r="C8" s="342">
        <f>'Hankkeen tiedot'!D10</f>
        <v>0</v>
      </c>
      <c r="D8" s="342"/>
      <c r="E8" s="20"/>
    </row>
    <row r="9" spans="1:20" x14ac:dyDescent="0.35">
      <c r="A9" s="19"/>
      <c r="B9" s="138" t="s">
        <v>193</v>
      </c>
      <c r="C9" s="339">
        <f>'Hankkeen tiedot'!D19</f>
        <v>0</v>
      </c>
      <c r="D9" s="339"/>
      <c r="E9" s="19"/>
    </row>
    <row r="10" spans="1:20" x14ac:dyDescent="0.35">
      <c r="A10" s="19"/>
      <c r="B10" s="138" t="s">
        <v>194</v>
      </c>
      <c r="C10" s="339">
        <f>'Hankkeen tiedot'!D20</f>
        <v>0</v>
      </c>
      <c r="D10" s="339"/>
      <c r="E10" s="19"/>
    </row>
    <row r="11" spans="1:20" s="21" customFormat="1" ht="13" x14ac:dyDescent="0.3">
      <c r="A11" s="22"/>
      <c r="B11" s="138" t="s">
        <v>195</v>
      </c>
      <c r="C11" s="339">
        <f>'Hankkeen tiedot'!D21</f>
        <v>0</v>
      </c>
      <c r="D11" s="339"/>
      <c r="E11" s="20"/>
      <c r="F11" s="24"/>
      <c r="G11" s="24"/>
      <c r="H11" s="24"/>
      <c r="I11" s="24"/>
      <c r="J11" s="25"/>
      <c r="K11" s="25"/>
      <c r="L11" s="26"/>
      <c r="N11" s="25"/>
      <c r="O11" s="25"/>
      <c r="P11" s="25"/>
      <c r="Q11" s="25"/>
      <c r="R11" s="25"/>
      <c r="S11" s="25"/>
      <c r="T11" s="25"/>
    </row>
    <row r="12" spans="1:20" s="21" customFormat="1" ht="13" x14ac:dyDescent="0.3">
      <c r="A12" s="22"/>
      <c r="B12" s="138" t="s">
        <v>196</v>
      </c>
      <c r="C12" s="119">
        <f>'Hankkeen tiedot'!D22</f>
        <v>0</v>
      </c>
      <c r="D12" s="122"/>
      <c r="E12" s="20"/>
      <c r="F12" s="24"/>
      <c r="H12" s="24"/>
      <c r="J12" s="25"/>
      <c r="K12" s="25"/>
      <c r="L12" s="26"/>
      <c r="N12" s="25"/>
      <c r="O12" s="25"/>
      <c r="P12" s="25"/>
      <c r="Q12" s="25"/>
      <c r="R12" s="25"/>
      <c r="S12" s="25"/>
      <c r="T12" s="25"/>
    </row>
    <row r="13" spans="1:20" s="21" customFormat="1" ht="13" x14ac:dyDescent="0.3">
      <c r="A13" s="22"/>
      <c r="D13" s="122"/>
      <c r="E13" s="20"/>
      <c r="F13" s="24"/>
      <c r="H13" s="24"/>
      <c r="J13" s="25"/>
      <c r="K13" s="25"/>
      <c r="L13" s="26"/>
      <c r="N13" s="25"/>
      <c r="O13" s="25"/>
      <c r="P13" s="25"/>
      <c r="Q13" s="25"/>
      <c r="R13" s="25"/>
      <c r="S13" s="25"/>
      <c r="T13" s="25"/>
    </row>
    <row r="14" spans="1:20" s="21" customFormat="1" ht="26" x14ac:dyDescent="0.3">
      <c r="A14" s="22"/>
      <c r="C14" s="121" t="s">
        <v>33</v>
      </c>
      <c r="D14" s="120" t="s">
        <v>34</v>
      </c>
      <c r="E14" s="20"/>
      <c r="F14" s="24"/>
      <c r="H14" s="24"/>
      <c r="J14" s="25"/>
      <c r="K14" s="25"/>
      <c r="L14" s="26"/>
      <c r="N14" s="25"/>
      <c r="O14" s="25"/>
      <c r="P14" s="25"/>
      <c r="Q14" s="25"/>
      <c r="R14" s="25"/>
      <c r="S14" s="25"/>
      <c r="T14" s="25"/>
    </row>
    <row r="15" spans="1:20" s="21" customFormat="1" ht="5.5" customHeight="1" x14ac:dyDescent="0.3">
      <c r="A15" s="22"/>
      <c r="B15" s="27"/>
      <c r="C15" s="28"/>
      <c r="D15" s="28"/>
      <c r="E15" s="20"/>
      <c r="F15" s="24"/>
      <c r="H15" s="24"/>
      <c r="J15" s="25"/>
      <c r="K15" s="25"/>
      <c r="L15" s="26"/>
      <c r="N15" s="25"/>
      <c r="O15" s="25"/>
      <c r="P15" s="25"/>
      <c r="Q15" s="25"/>
      <c r="R15" s="25"/>
      <c r="S15" s="25"/>
      <c r="T15" s="25"/>
    </row>
    <row r="16" spans="1:20" s="33" customFormat="1" x14ac:dyDescent="0.35">
      <c r="A16" s="29" t="s">
        <v>146</v>
      </c>
      <c r="B16" s="132"/>
      <c r="C16" s="31"/>
      <c r="D16" s="118"/>
      <c r="E16" s="32"/>
    </row>
    <row r="17" spans="1:5" s="33" customFormat="1" x14ac:dyDescent="0.35">
      <c r="A17" s="19"/>
      <c r="B17" s="34" t="s">
        <v>143</v>
      </c>
      <c r="C17" s="194">
        <f>'Kustannusarvio|Rakennusselostus'!K8+'Kustannusarvio|Rakennusselostus'!O8</f>
        <v>0</v>
      </c>
      <c r="D17" s="170" t="str" cm="1">
        <f t="array" ref="D17">'Kustannusarvio|Rakennusselostus'!S8:S8</f>
        <v>Ei toimenpiteitä</v>
      </c>
      <c r="E17" s="32"/>
    </row>
    <row r="18" spans="1:5" s="33" customFormat="1" x14ac:dyDescent="0.35">
      <c r="A18" s="19"/>
      <c r="B18" s="34" t="s">
        <v>144</v>
      </c>
      <c r="C18" s="194">
        <f>'Kustannusarvio|Rakennusselostus'!K9+'Kustannusarvio|Rakennusselostus'!O9</f>
        <v>0</v>
      </c>
      <c r="D18" s="170" t="str" cm="1">
        <f t="array" ref="D18">'Kustannusarvio|Rakennusselostus'!S9:S9</f>
        <v>Ei toimenpiteitä</v>
      </c>
      <c r="E18" s="32"/>
    </row>
    <row r="19" spans="1:5" s="33" customFormat="1" x14ac:dyDescent="0.35">
      <c r="A19" s="19"/>
      <c r="B19" s="34" t="s">
        <v>145</v>
      </c>
      <c r="C19" s="194">
        <f>'Kustannusarvio|Rakennusselostus'!K10+'Kustannusarvio|Rakennusselostus'!O10</f>
        <v>0</v>
      </c>
      <c r="D19" s="170" t="str" cm="1">
        <f t="array" ref="D19">'Kustannusarvio|Rakennusselostus'!S10:S10</f>
        <v>Ei toimenpiteitä</v>
      </c>
      <c r="E19" s="32"/>
    </row>
    <row r="20" spans="1:5" s="33" customFormat="1" x14ac:dyDescent="0.35">
      <c r="A20" s="19"/>
      <c r="B20" s="34" t="s">
        <v>148</v>
      </c>
      <c r="C20" s="194">
        <f>'Kustannusarvio|Rakennusselostus'!K11+'Kustannusarvio|Rakennusselostus'!O11</f>
        <v>0</v>
      </c>
      <c r="D20" s="170" t="str" cm="1">
        <f t="array" ref="D20">'Kustannusarvio|Rakennusselostus'!S11:S11</f>
        <v>Ei toimenpiteitä</v>
      </c>
      <c r="E20" s="32"/>
    </row>
    <row r="21" spans="1:5" s="33" customFormat="1" x14ac:dyDescent="0.35">
      <c r="A21" s="19"/>
      <c r="B21" s="35" t="s">
        <v>11</v>
      </c>
      <c r="C21" s="194">
        <f>'Kustannusarvio|Rakennusselostus'!K12+'Kustannusarvio|Rakennusselostus'!O12</f>
        <v>0</v>
      </c>
      <c r="D21" s="170" t="str" cm="1">
        <f t="array" ref="D21">'Kustannusarvio|Rakennusselostus'!S12:S12</f>
        <v>Ei toimenpiteitä</v>
      </c>
      <c r="E21" s="32"/>
    </row>
    <row r="22" spans="1:5" s="33" customFormat="1" x14ac:dyDescent="0.35">
      <c r="A22" s="19"/>
      <c r="B22" s="35" t="s">
        <v>12</v>
      </c>
      <c r="C22" s="194">
        <f>'Kustannusarvio|Rakennusselostus'!K13+'Kustannusarvio|Rakennusselostus'!O13</f>
        <v>0</v>
      </c>
      <c r="D22" s="170" t="str" cm="1">
        <f t="array" ref="D22">'Kustannusarvio|Rakennusselostus'!S13:S13</f>
        <v>Ei toimenpiteitä</v>
      </c>
      <c r="E22" s="32"/>
    </row>
    <row r="23" spans="1:5" s="33" customFormat="1" x14ac:dyDescent="0.35">
      <c r="A23" s="19"/>
      <c r="B23" s="35" t="s">
        <v>13</v>
      </c>
      <c r="C23" s="194">
        <f>'Kustannusarvio|Rakennusselostus'!K14+'Kustannusarvio|Rakennusselostus'!O14</f>
        <v>0</v>
      </c>
      <c r="D23" s="170" t="str" cm="1">
        <f t="array" ref="D23">'Kustannusarvio|Rakennusselostus'!S14:S14</f>
        <v>Ei toimenpiteitä</v>
      </c>
      <c r="E23" s="32"/>
    </row>
    <row r="24" spans="1:5" s="33" customFormat="1" x14ac:dyDescent="0.35">
      <c r="A24" s="19"/>
      <c r="B24" s="35" t="s">
        <v>202</v>
      </c>
      <c r="C24" s="194">
        <f>'Kustannusarvio|Rakennusselostus'!K15+'Kustannusarvio|Rakennusselostus'!O15</f>
        <v>0</v>
      </c>
      <c r="D24" s="170" t="str" cm="1">
        <f t="array" ref="D24">'Kustannusarvio|Rakennusselostus'!S15:S15</f>
        <v>Ei toimenpiteitä</v>
      </c>
      <c r="E24" s="32"/>
    </row>
    <row r="25" spans="1:5" s="33" customFormat="1" x14ac:dyDescent="0.35">
      <c r="A25" s="19"/>
      <c r="B25" s="151" t="str">
        <f>'Kustannusarvio|Rakennusselostus'!B16</f>
        <v>Muu maksu</v>
      </c>
      <c r="C25" s="194">
        <f>'Kustannusarvio|Rakennusselostus'!K16+'Kustannusarvio|Rakennusselostus'!O16</f>
        <v>0</v>
      </c>
      <c r="D25" s="170" t="str" cm="1">
        <f t="array" ref="D25">'Kustannusarvio|Rakennusselostus'!S16:S16</f>
        <v>Ei toimenpiteitä</v>
      </c>
      <c r="E25" s="32"/>
    </row>
    <row r="26" spans="1:5" s="33" customFormat="1" x14ac:dyDescent="0.35">
      <c r="A26" s="19"/>
      <c r="B26" s="151" t="str">
        <f>'Kustannusarvio|Rakennusselostus'!B17</f>
        <v>Muu maksu</v>
      </c>
      <c r="C26" s="194">
        <f>'Kustannusarvio|Rakennusselostus'!K17+'Kustannusarvio|Rakennusselostus'!O17</f>
        <v>0</v>
      </c>
      <c r="D26" s="170" t="str" cm="1">
        <f t="array" ref="D26">'Kustannusarvio|Rakennusselostus'!S17:S17</f>
        <v>Ei toimenpiteitä</v>
      </c>
      <c r="E26" s="32"/>
    </row>
    <row r="27" spans="1:5" s="33" customFormat="1" x14ac:dyDescent="0.35">
      <c r="A27" s="29" t="s">
        <v>68</v>
      </c>
      <c r="B27" s="30"/>
      <c r="C27" s="195"/>
      <c r="D27" s="171"/>
      <c r="E27" s="32"/>
    </row>
    <row r="28" spans="1:5" s="33" customFormat="1" x14ac:dyDescent="0.35">
      <c r="A28" s="15" t="s">
        <v>102</v>
      </c>
      <c r="B28" s="16"/>
      <c r="C28" s="196"/>
      <c r="D28" s="172"/>
      <c r="E28" s="32"/>
    </row>
    <row r="29" spans="1:5" s="33" customFormat="1" x14ac:dyDescent="0.35">
      <c r="A29" s="19"/>
      <c r="B29" s="36" t="s">
        <v>70</v>
      </c>
      <c r="C29" s="194">
        <f>'Kustannusarvio|Rakennusselostus'!K20+'Kustannusarvio|Rakennusselostus'!O20</f>
        <v>0</v>
      </c>
      <c r="D29" s="170" t="str" cm="1">
        <f t="array" ref="D29">'Kustannusarvio|Rakennusselostus'!S20:S20</f>
        <v>Ei toimenpiteitä</v>
      </c>
      <c r="E29" s="32"/>
    </row>
    <row r="30" spans="1:5" s="33" customFormat="1" x14ac:dyDescent="0.35">
      <c r="A30" s="19"/>
      <c r="B30" s="36" t="s">
        <v>69</v>
      </c>
      <c r="C30" s="194">
        <f>'Kustannusarvio|Rakennusselostus'!K21+'Kustannusarvio|Rakennusselostus'!O21</f>
        <v>0</v>
      </c>
      <c r="D30" s="170" t="str" cm="1">
        <f t="array" ref="D30">'Kustannusarvio|Rakennusselostus'!S21:S21</f>
        <v>Ei toimenpiteitä</v>
      </c>
      <c r="E30" s="32"/>
    </row>
    <row r="31" spans="1:5" s="33" customFormat="1" x14ac:dyDescent="0.35">
      <c r="A31" s="19"/>
      <c r="B31" s="36" t="s">
        <v>39</v>
      </c>
      <c r="C31" s="194">
        <f>'Kustannusarvio|Rakennusselostus'!K22+'Kustannusarvio|Rakennusselostus'!O22</f>
        <v>0</v>
      </c>
      <c r="D31" s="170" t="str" cm="1">
        <f t="array" ref="D31">'Kustannusarvio|Rakennusselostus'!S22:S22</f>
        <v>Ei toimenpiteitä</v>
      </c>
      <c r="E31" s="32"/>
    </row>
    <row r="32" spans="1:5" s="33" customFormat="1" x14ac:dyDescent="0.35">
      <c r="A32" s="19"/>
      <c r="B32" s="34" t="s">
        <v>40</v>
      </c>
      <c r="C32" s="194">
        <f>'Kustannusarvio|Rakennusselostus'!K23+'Kustannusarvio|Rakennusselostus'!O23</f>
        <v>0</v>
      </c>
      <c r="D32" s="170" t="str" cm="1">
        <f t="array" ref="D32">'Kustannusarvio|Rakennusselostus'!S23:S23</f>
        <v>Ei toimenpiteitä</v>
      </c>
      <c r="E32" s="32"/>
    </row>
    <row r="33" spans="1:5" s="33" customFormat="1" x14ac:dyDescent="0.35">
      <c r="A33" s="19"/>
      <c r="B33" s="37" t="s">
        <v>36</v>
      </c>
      <c r="C33" s="194">
        <f>'Kustannusarvio|Rakennusselostus'!K24+'Kustannusarvio|Rakennusselostus'!O24</f>
        <v>0</v>
      </c>
      <c r="D33" s="170" t="str" cm="1">
        <f t="array" ref="D33">'Kustannusarvio|Rakennusselostus'!S24:S24</f>
        <v>Ei toimenpiteitä</v>
      </c>
      <c r="E33" s="32"/>
    </row>
    <row r="34" spans="1:5" s="33" customFormat="1" x14ac:dyDescent="0.35">
      <c r="A34" s="19"/>
      <c r="B34" s="37" t="s">
        <v>14</v>
      </c>
      <c r="C34" s="194">
        <f>'Kustannusarvio|Rakennusselostus'!K25+'Kustannusarvio|Rakennusselostus'!O25</f>
        <v>0</v>
      </c>
      <c r="D34" s="170" t="str" cm="1">
        <f t="array" ref="D34">'Kustannusarvio|Rakennusselostus'!S25:S25</f>
        <v>Ei toimenpiteitä</v>
      </c>
      <c r="E34" s="32"/>
    </row>
    <row r="35" spans="1:5" s="33" customFormat="1" x14ac:dyDescent="0.35">
      <c r="A35" s="19"/>
      <c r="B35" s="37" t="s">
        <v>15</v>
      </c>
      <c r="C35" s="194">
        <f>'Kustannusarvio|Rakennusselostus'!K26+'Kustannusarvio|Rakennusselostus'!O26</f>
        <v>0</v>
      </c>
      <c r="D35" s="170" t="str" cm="1">
        <f t="array" ref="D35">'Kustannusarvio|Rakennusselostus'!S26:S26</f>
        <v>Ei toimenpiteitä</v>
      </c>
      <c r="E35" s="32"/>
    </row>
    <row r="36" spans="1:5" s="33" customFormat="1" x14ac:dyDescent="0.35">
      <c r="A36" s="19"/>
      <c r="B36" s="38" t="s">
        <v>74</v>
      </c>
      <c r="C36" s="194">
        <f>'Kustannusarvio|Rakennusselostus'!K27+'Kustannusarvio|Rakennusselostus'!O27</f>
        <v>0</v>
      </c>
      <c r="D36" s="170" t="str" cm="1">
        <f t="array" ref="D36">'Kustannusarvio|Rakennusselostus'!S27:S27</f>
        <v>Ei toimenpiteitä</v>
      </c>
      <c r="E36" s="32"/>
    </row>
    <row r="37" spans="1:5" s="33" customFormat="1" x14ac:dyDescent="0.35">
      <c r="A37" s="19"/>
      <c r="B37" s="34" t="s">
        <v>71</v>
      </c>
      <c r="C37" s="194">
        <f>'Kustannusarvio|Rakennusselostus'!K28+'Kustannusarvio|Rakennusselostus'!O28</f>
        <v>0</v>
      </c>
      <c r="D37" s="170" t="str" cm="1">
        <f t="array" ref="D37">'Kustannusarvio|Rakennusselostus'!S28:S28</f>
        <v>Ei toimenpiteitä</v>
      </c>
      <c r="E37" s="32"/>
    </row>
    <row r="38" spans="1:5" s="33" customFormat="1" x14ac:dyDescent="0.35">
      <c r="A38" s="19"/>
      <c r="B38" s="34" t="s">
        <v>72</v>
      </c>
      <c r="C38" s="194">
        <f>'Kustannusarvio|Rakennusselostus'!K29+'Kustannusarvio|Rakennusselostus'!O29</f>
        <v>0</v>
      </c>
      <c r="D38" s="170" t="str" cm="1">
        <f t="array" ref="D38">'Kustannusarvio|Rakennusselostus'!S29:S29</f>
        <v>Ei toimenpiteitä</v>
      </c>
      <c r="E38" s="32"/>
    </row>
    <row r="39" spans="1:5" s="33" customFormat="1" x14ac:dyDescent="0.35">
      <c r="A39" s="19"/>
      <c r="B39" s="34" t="s">
        <v>73</v>
      </c>
      <c r="C39" s="194">
        <f>'Kustannusarvio|Rakennusselostus'!K30+'Kustannusarvio|Rakennusselostus'!O30</f>
        <v>0</v>
      </c>
      <c r="D39" s="170" t="str" cm="1">
        <f t="array" ref="D39">'Kustannusarvio|Rakennusselostus'!S30:S30</f>
        <v>Ei toimenpiteitä</v>
      </c>
      <c r="E39" s="32"/>
    </row>
    <row r="40" spans="1:5" s="33" customFormat="1" x14ac:dyDescent="0.35">
      <c r="A40" s="19"/>
      <c r="B40" s="34" t="s">
        <v>75</v>
      </c>
      <c r="C40" s="194">
        <f>'Kustannusarvio|Rakennusselostus'!K31+'Kustannusarvio|Rakennusselostus'!O31</f>
        <v>0</v>
      </c>
      <c r="D40" s="170" t="str" cm="1">
        <f t="array" ref="D40">'Kustannusarvio|Rakennusselostus'!S31:S31</f>
        <v>Ei toimenpiteitä</v>
      </c>
      <c r="E40" s="32"/>
    </row>
    <row r="41" spans="1:5" s="33" customFormat="1" x14ac:dyDescent="0.35">
      <c r="A41" s="19"/>
      <c r="B41" s="34" t="s">
        <v>76</v>
      </c>
      <c r="C41" s="194">
        <f>'Kustannusarvio|Rakennusselostus'!K32+'Kustannusarvio|Rakennusselostus'!O32</f>
        <v>0</v>
      </c>
      <c r="D41" s="170" t="str" cm="1">
        <f t="array" ref="D41">'Kustannusarvio|Rakennusselostus'!S32:S32</f>
        <v>Ei toimenpiteitä</v>
      </c>
      <c r="E41" s="32"/>
    </row>
    <row r="42" spans="1:5" s="33" customFormat="1" x14ac:dyDescent="0.35">
      <c r="A42" s="19"/>
      <c r="B42" s="39" t="s">
        <v>77</v>
      </c>
      <c r="C42" s="194">
        <f>'Kustannusarvio|Rakennusselostus'!K33+'Kustannusarvio|Rakennusselostus'!O33</f>
        <v>0</v>
      </c>
      <c r="D42" s="170" t="str" cm="1">
        <f t="array" ref="D42">'Kustannusarvio|Rakennusselostus'!S33:S33</f>
        <v>Ei toimenpiteitä</v>
      </c>
      <c r="E42" s="32"/>
    </row>
    <row r="43" spans="1:5" s="33" customFormat="1" x14ac:dyDescent="0.35">
      <c r="A43" s="19"/>
      <c r="B43" s="39" t="s">
        <v>137</v>
      </c>
      <c r="C43" s="194">
        <f>'Kustannusarvio|Rakennusselostus'!K34+'Kustannusarvio|Rakennusselostus'!O34</f>
        <v>0</v>
      </c>
      <c r="D43" s="170" t="str" cm="1">
        <f t="array" ref="D43">'Kustannusarvio|Rakennusselostus'!S34:S34</f>
        <v>Ei toimenpiteitä</v>
      </c>
      <c r="E43" s="32"/>
    </row>
    <row r="44" spans="1:5" s="33" customFormat="1" x14ac:dyDescent="0.35">
      <c r="A44" s="19"/>
      <c r="B44" s="39" t="s">
        <v>5</v>
      </c>
      <c r="C44" s="194">
        <f>'Kustannusarvio|Rakennusselostus'!K35+'Kustannusarvio|Rakennusselostus'!O35</f>
        <v>0</v>
      </c>
      <c r="D44" s="170" t="str" cm="1">
        <f t="array" ref="D44">'Kustannusarvio|Rakennusselostus'!S35:S35</f>
        <v>Ei toimenpiteitä</v>
      </c>
      <c r="E44" s="32"/>
    </row>
    <row r="45" spans="1:5" s="33" customFormat="1" x14ac:dyDescent="0.35">
      <c r="A45" s="19"/>
      <c r="B45" s="155" t="str">
        <f>'Kustannusarvio|Rakennusselostus'!B36</f>
        <v>Muu rakennusosa</v>
      </c>
      <c r="C45" s="194">
        <f>'Kustannusarvio|Rakennusselostus'!K36+'Kustannusarvio|Rakennusselostus'!O36</f>
        <v>0</v>
      </c>
      <c r="D45" s="170" t="str" cm="1">
        <f t="array" ref="D45">'Kustannusarvio|Rakennusselostus'!S36:S36</f>
        <v>Ei toimenpiteitä</v>
      </c>
      <c r="E45" s="32"/>
    </row>
    <row r="46" spans="1:5" s="33" customFormat="1" x14ac:dyDescent="0.35">
      <c r="A46" s="19"/>
      <c r="B46" s="155" t="str">
        <f>'Kustannusarvio|Rakennusselostus'!B37</f>
        <v>Muu rakennusosa</v>
      </c>
      <c r="C46" s="194">
        <f>'Kustannusarvio|Rakennusselostus'!K37+'Kustannusarvio|Rakennusselostus'!O37</f>
        <v>0</v>
      </c>
      <c r="D46" s="170" t="str" cm="1">
        <f t="array" ref="D46">'Kustannusarvio|Rakennusselostus'!S37:S37</f>
        <v>Ei toimenpiteitä</v>
      </c>
      <c r="E46" s="32"/>
    </row>
    <row r="47" spans="1:5" s="33" customFormat="1" x14ac:dyDescent="0.35">
      <c r="A47" s="29" t="s">
        <v>78</v>
      </c>
      <c r="B47" s="30"/>
      <c r="C47" s="195"/>
      <c r="D47" s="171"/>
      <c r="E47" s="32"/>
    </row>
    <row r="48" spans="1:5" s="33" customFormat="1" x14ac:dyDescent="0.35">
      <c r="A48" s="40" t="s">
        <v>35</v>
      </c>
      <c r="B48" s="40"/>
      <c r="C48" s="196"/>
      <c r="D48" s="172"/>
      <c r="E48" s="32"/>
    </row>
    <row r="49" spans="1:5" s="33" customFormat="1" x14ac:dyDescent="0.35">
      <c r="A49" s="19"/>
      <c r="B49" s="35" t="s">
        <v>83</v>
      </c>
      <c r="C49" s="194">
        <f>'Kustannusarvio|Rakennusselostus'!K40+'Kustannusarvio|Rakennusselostus'!O40</f>
        <v>0</v>
      </c>
      <c r="D49" s="170" t="str" cm="1">
        <f t="array" ref="D49">'Kustannusarvio|Rakennusselostus'!S40:S40</f>
        <v>Ei toimenpiteitä</v>
      </c>
      <c r="E49" s="32"/>
    </row>
    <row r="50" spans="1:5" s="33" customFormat="1" x14ac:dyDescent="0.35">
      <c r="A50" s="19"/>
      <c r="B50" s="39" t="s">
        <v>80</v>
      </c>
      <c r="C50" s="194">
        <f>'Kustannusarvio|Rakennusselostus'!K41+'Kustannusarvio|Rakennusselostus'!O41</f>
        <v>0</v>
      </c>
      <c r="D50" s="170" t="str" cm="1">
        <f t="array" ref="D50">'Kustannusarvio|Rakennusselostus'!S41:S41</f>
        <v>Ei toimenpiteitä</v>
      </c>
      <c r="E50" s="32"/>
    </row>
    <row r="51" spans="1:5" s="33" customFormat="1" x14ac:dyDescent="0.35">
      <c r="A51" s="19"/>
      <c r="B51" s="39" t="s">
        <v>37</v>
      </c>
      <c r="C51" s="194">
        <f>'Kustannusarvio|Rakennusselostus'!K42+'Kustannusarvio|Rakennusselostus'!O42</f>
        <v>0</v>
      </c>
      <c r="D51" s="170" t="str" cm="1">
        <f t="array" ref="D51">'Kustannusarvio|Rakennusselostus'!S42:S42</f>
        <v>Ei toimenpiteitä</v>
      </c>
      <c r="E51" s="32"/>
    </row>
    <row r="52" spans="1:5" s="33" customFormat="1" x14ac:dyDescent="0.35">
      <c r="A52" s="19"/>
      <c r="B52" s="39" t="s">
        <v>81</v>
      </c>
      <c r="C52" s="194">
        <f>'Kustannusarvio|Rakennusselostus'!K43+'Kustannusarvio|Rakennusselostus'!O43</f>
        <v>0</v>
      </c>
      <c r="D52" s="170" t="str" cm="1">
        <f t="array" ref="D52">'Kustannusarvio|Rakennusselostus'!S43:S43</f>
        <v>Ei toimenpiteitä</v>
      </c>
      <c r="E52" s="32"/>
    </row>
    <row r="53" spans="1:5" s="33" customFormat="1" x14ac:dyDescent="0.35">
      <c r="A53" s="19"/>
      <c r="B53" s="35" t="s">
        <v>82</v>
      </c>
      <c r="C53" s="194">
        <f>'Kustannusarvio|Rakennusselostus'!K44+'Kustannusarvio|Rakennusselostus'!O44</f>
        <v>0</v>
      </c>
      <c r="D53" s="170" t="str" cm="1">
        <f t="array" ref="D53">'Kustannusarvio|Rakennusselostus'!S44:S44</f>
        <v>Ei toimenpiteitä</v>
      </c>
      <c r="E53" s="32"/>
    </row>
    <row r="54" spans="1:5" s="33" customFormat="1" x14ac:dyDescent="0.35">
      <c r="A54" s="19"/>
      <c r="B54" s="156" t="str">
        <f>'Kustannusarvio|Rakennusselostus'!B45</f>
        <v>Muu rakenne</v>
      </c>
      <c r="C54" s="194">
        <f>'Kustannusarvio|Rakennusselostus'!K45+'Kustannusarvio|Rakennusselostus'!O45</f>
        <v>0</v>
      </c>
      <c r="D54" s="170" t="str" cm="1">
        <f t="array" ref="D54">'Kustannusarvio|Rakennusselostus'!S45:S45</f>
        <v>Ei toimenpiteitä</v>
      </c>
      <c r="E54" s="32"/>
    </row>
    <row r="55" spans="1:5" s="33" customFormat="1" x14ac:dyDescent="0.35">
      <c r="A55" s="40" t="s">
        <v>48</v>
      </c>
      <c r="B55" s="40"/>
      <c r="C55" s="196"/>
      <c r="D55" s="172"/>
      <c r="E55" s="32"/>
    </row>
    <row r="56" spans="1:5" s="33" customFormat="1" x14ac:dyDescent="0.35">
      <c r="A56" s="19"/>
      <c r="B56" s="35" t="s">
        <v>4</v>
      </c>
      <c r="C56" s="194">
        <f>'Kustannusarvio|Rakennusselostus'!K47+'Kustannusarvio|Rakennusselostus'!O47</f>
        <v>0</v>
      </c>
      <c r="D56" s="170" t="str" cm="1">
        <f t="array" ref="D56">'Kustannusarvio|Rakennusselostus'!S47:S47</f>
        <v>Ei toimenpiteitä</v>
      </c>
      <c r="E56" s="32"/>
    </row>
    <row r="57" spans="1:5" s="33" customFormat="1" x14ac:dyDescent="0.35">
      <c r="A57" s="19"/>
      <c r="B57" s="35" t="s">
        <v>37</v>
      </c>
      <c r="C57" s="194">
        <f>'Kustannusarvio|Rakennusselostus'!K48+'Kustannusarvio|Rakennusselostus'!O48</f>
        <v>0</v>
      </c>
      <c r="D57" s="170" t="str" cm="1">
        <f t="array" ref="D57">'Kustannusarvio|Rakennusselostus'!S48:S48</f>
        <v>Ei toimenpiteitä</v>
      </c>
      <c r="E57" s="32"/>
    </row>
    <row r="58" spans="1:5" s="33" customFormat="1" x14ac:dyDescent="0.35">
      <c r="A58" s="19"/>
      <c r="B58" s="35" t="s">
        <v>81</v>
      </c>
      <c r="C58" s="194">
        <f>'Kustannusarvio|Rakennusselostus'!K49+'Kustannusarvio|Rakennusselostus'!O49</f>
        <v>0</v>
      </c>
      <c r="D58" s="170" t="str" cm="1">
        <f t="array" ref="D58">'Kustannusarvio|Rakennusselostus'!S49:S49</f>
        <v>Ei toimenpiteitä</v>
      </c>
      <c r="E58" s="32"/>
    </row>
    <row r="59" spans="1:5" s="33" customFormat="1" x14ac:dyDescent="0.35">
      <c r="A59" s="19"/>
      <c r="B59" s="35" t="s">
        <v>84</v>
      </c>
      <c r="C59" s="194">
        <f>'Kustannusarvio|Rakennusselostus'!K50+'Kustannusarvio|Rakennusselostus'!O50</f>
        <v>0</v>
      </c>
      <c r="D59" s="170" t="str" cm="1">
        <f t="array" ref="D59">'Kustannusarvio|Rakennusselostus'!S50:S50</f>
        <v>Ei toimenpiteitä</v>
      </c>
      <c r="E59" s="32"/>
    </row>
    <row r="60" spans="1:5" s="33" customFormat="1" x14ac:dyDescent="0.35">
      <c r="A60" s="19"/>
      <c r="B60" s="35" t="s">
        <v>85</v>
      </c>
      <c r="C60" s="194">
        <f>'Kustannusarvio|Rakennusselostus'!K51+'Kustannusarvio|Rakennusselostus'!O51</f>
        <v>0</v>
      </c>
      <c r="D60" s="170" t="str" cm="1">
        <f t="array" ref="D60">'Kustannusarvio|Rakennusselostus'!S51:S51</f>
        <v>Ei toimenpiteitä</v>
      </c>
      <c r="E60" s="32"/>
    </row>
    <row r="61" spans="1:5" s="33" customFormat="1" x14ac:dyDescent="0.35">
      <c r="A61" s="19"/>
      <c r="B61" s="35" t="s">
        <v>86</v>
      </c>
      <c r="C61" s="194">
        <f>'Kustannusarvio|Rakennusselostus'!K52+'Kustannusarvio|Rakennusselostus'!O52</f>
        <v>0</v>
      </c>
      <c r="D61" s="170" t="str" cm="1">
        <f t="array" ref="D61">'Kustannusarvio|Rakennusselostus'!S52:S52</f>
        <v>Ei toimenpiteitä</v>
      </c>
      <c r="E61" s="32"/>
    </row>
    <row r="62" spans="1:5" s="33" customFormat="1" x14ac:dyDescent="0.35">
      <c r="A62" s="19"/>
      <c r="B62" s="38" t="s">
        <v>89</v>
      </c>
      <c r="C62" s="194">
        <f>'Kustannusarvio|Rakennusselostus'!K53+'Kustannusarvio|Rakennusselostus'!O53</f>
        <v>0</v>
      </c>
      <c r="D62" s="170" t="str" cm="1">
        <f t="array" ref="D62">'Kustannusarvio|Rakennusselostus'!S53:S53</f>
        <v>Ei toimenpiteitä</v>
      </c>
      <c r="E62" s="32"/>
    </row>
    <row r="63" spans="1:5" s="33" customFormat="1" x14ac:dyDescent="0.35">
      <c r="A63" s="19"/>
      <c r="B63" s="49" t="s">
        <v>206</v>
      </c>
      <c r="C63" s="194">
        <f>'Kustannusarvio|Rakennusselostus'!K54+'Kustannusarvio|Rakennusselostus'!O54</f>
        <v>0</v>
      </c>
      <c r="D63" s="170" t="str" cm="1">
        <f t="array" ref="D63">'Kustannusarvio|Rakennusselostus'!S54:S54</f>
        <v>Ei toimenpiteitä</v>
      </c>
      <c r="E63" s="32"/>
    </row>
    <row r="64" spans="1:5" s="33" customFormat="1" x14ac:dyDescent="0.35">
      <c r="A64" s="19"/>
      <c r="B64" s="49" t="s">
        <v>204</v>
      </c>
      <c r="C64" s="194">
        <f>'Kustannusarvio|Rakennusselostus'!K55+'Kustannusarvio|Rakennusselostus'!O55</f>
        <v>0</v>
      </c>
      <c r="D64" s="170" t="str" cm="1">
        <f t="array" ref="D64">'Kustannusarvio|Rakennusselostus'!S55:S55</f>
        <v>Ei toimenpiteitä</v>
      </c>
      <c r="E64" s="32"/>
    </row>
    <row r="65" spans="1:5" s="33" customFormat="1" x14ac:dyDescent="0.35">
      <c r="A65" s="19"/>
      <c r="B65" s="49" t="s">
        <v>205</v>
      </c>
      <c r="C65" s="194">
        <f>'Kustannusarvio|Rakennusselostus'!K56+'Kustannusarvio|Rakennusselostus'!O56</f>
        <v>0</v>
      </c>
      <c r="D65" s="170" t="str" cm="1">
        <f t="array" ref="D65">'Kustannusarvio|Rakennusselostus'!S56:S56</f>
        <v>Ei toimenpiteitä</v>
      </c>
      <c r="E65" s="32"/>
    </row>
    <row r="66" spans="1:5" s="33" customFormat="1" x14ac:dyDescent="0.35">
      <c r="A66" s="19"/>
      <c r="B66" s="49" t="s">
        <v>207</v>
      </c>
      <c r="C66" s="194">
        <f>'Kustannusarvio|Rakennusselostus'!K57+'Kustannusarvio|Rakennusselostus'!O57</f>
        <v>0</v>
      </c>
      <c r="D66" s="170" t="str" cm="1">
        <f t="array" ref="D66">'Kustannusarvio|Rakennusselostus'!S57:S57</f>
        <v>Ei toimenpiteitä</v>
      </c>
      <c r="E66" s="32"/>
    </row>
    <row r="67" spans="1:5" s="33" customFormat="1" x14ac:dyDescent="0.35">
      <c r="A67" s="19"/>
      <c r="B67" s="35" t="s">
        <v>49</v>
      </c>
      <c r="C67" s="194">
        <f>'Kustannusarvio|Rakennusselostus'!K58+'Kustannusarvio|Rakennusselostus'!O58</f>
        <v>0</v>
      </c>
      <c r="D67" s="170" t="str" cm="1">
        <f t="array" ref="D67">'Kustannusarvio|Rakennusselostus'!S58:S58</f>
        <v>Ei toimenpiteitä</v>
      </c>
      <c r="E67" s="32"/>
    </row>
    <row r="68" spans="1:5" s="33" customFormat="1" x14ac:dyDescent="0.35">
      <c r="A68" s="19"/>
      <c r="B68" s="157" t="str">
        <f>'Kustannusarvio|Rakennusselostus'!B59</f>
        <v>Muu runkorakenne</v>
      </c>
      <c r="C68" s="194">
        <f>'Kustannusarvio|Rakennusselostus'!K59+'Kustannusarvio|Rakennusselostus'!O59</f>
        <v>0</v>
      </c>
      <c r="D68" s="170" t="str" cm="1">
        <f t="array" ref="D68">'Kustannusarvio|Rakennusselostus'!S59:S59</f>
        <v>Ei toimenpiteitä</v>
      </c>
      <c r="E68" s="32"/>
    </row>
    <row r="69" spans="1:5" s="33" customFormat="1" x14ac:dyDescent="0.35">
      <c r="A69" s="19"/>
      <c r="B69" s="157" t="str">
        <f>'Kustannusarvio|Rakennusselostus'!B60</f>
        <v>Muu runkorakenne</v>
      </c>
      <c r="C69" s="194">
        <f>'Kustannusarvio|Rakennusselostus'!K60+'Kustannusarvio|Rakennusselostus'!O60</f>
        <v>0</v>
      </c>
      <c r="D69" s="170" t="str" cm="1">
        <f t="array" ref="D69">'Kustannusarvio|Rakennusselostus'!S60:S60</f>
        <v>Ei toimenpiteitä</v>
      </c>
      <c r="E69" s="32"/>
    </row>
    <row r="70" spans="1:5" s="33" customFormat="1" x14ac:dyDescent="0.35">
      <c r="A70" s="40" t="s">
        <v>87</v>
      </c>
      <c r="B70" s="40"/>
      <c r="C70" s="196"/>
      <c r="D70" s="172"/>
      <c r="E70" s="32"/>
    </row>
    <row r="71" spans="1:5" s="33" customFormat="1" x14ac:dyDescent="0.35">
      <c r="A71" s="19"/>
      <c r="B71" s="35" t="s">
        <v>123</v>
      </c>
      <c r="C71" s="194">
        <f>'Kustannusarvio|Rakennusselostus'!K62+'Kustannusarvio|Rakennusselostus'!O62</f>
        <v>0</v>
      </c>
      <c r="D71" s="170" t="str" cm="1">
        <f t="array" ref="D71">'Kustannusarvio|Rakennusselostus'!S62:S62</f>
        <v>Ei toimenpiteitä</v>
      </c>
      <c r="E71" s="32"/>
    </row>
    <row r="72" spans="1:5" s="33" customFormat="1" x14ac:dyDescent="0.35">
      <c r="A72" s="19"/>
      <c r="B72" s="35" t="s">
        <v>124</v>
      </c>
      <c r="C72" s="194">
        <f>'Kustannusarvio|Rakennusselostus'!K63+'Kustannusarvio|Rakennusselostus'!O63</f>
        <v>0</v>
      </c>
      <c r="D72" s="170" t="str" cm="1">
        <f t="array" ref="D72">'Kustannusarvio|Rakennusselostus'!S63:S63</f>
        <v>Ei toimenpiteitä</v>
      </c>
      <c r="E72" s="32"/>
    </row>
    <row r="73" spans="1:5" s="33" customFormat="1" x14ac:dyDescent="0.35">
      <c r="A73" s="19"/>
      <c r="B73" s="35" t="s">
        <v>125</v>
      </c>
      <c r="C73" s="194">
        <f>'Kustannusarvio|Rakennusselostus'!K64+'Kustannusarvio|Rakennusselostus'!O64</f>
        <v>0</v>
      </c>
      <c r="D73" s="170" t="str" cm="1">
        <f t="array" ref="D73">'Kustannusarvio|Rakennusselostus'!S64:S64</f>
        <v>Ei toimenpiteitä</v>
      </c>
      <c r="E73" s="32"/>
    </row>
    <row r="74" spans="1:5" s="33" customFormat="1" x14ac:dyDescent="0.35">
      <c r="A74" s="19"/>
      <c r="B74" s="35" t="s">
        <v>126</v>
      </c>
      <c r="C74" s="194">
        <f>'Kustannusarvio|Rakennusselostus'!K65+'Kustannusarvio|Rakennusselostus'!O65</f>
        <v>0</v>
      </c>
      <c r="D74" s="170" t="str" cm="1">
        <f t="array" ref="D74">'Kustannusarvio|Rakennusselostus'!S65:S65</f>
        <v>Ei toimenpiteitä</v>
      </c>
      <c r="E74" s="32"/>
    </row>
    <row r="75" spans="1:5" s="33" customFormat="1" x14ac:dyDescent="0.35">
      <c r="A75" s="19"/>
      <c r="B75" s="35" t="s">
        <v>6</v>
      </c>
      <c r="C75" s="194">
        <f>'Kustannusarvio|Rakennusselostus'!K66+'Kustannusarvio|Rakennusselostus'!O66</f>
        <v>0</v>
      </c>
      <c r="D75" s="170" t="str" cm="1">
        <f t="array" ref="D75">'Kustannusarvio|Rakennusselostus'!S66:S66</f>
        <v>Ei toimenpiteitä</v>
      </c>
      <c r="E75" s="32"/>
    </row>
    <row r="76" spans="1:5" s="33" customFormat="1" x14ac:dyDescent="0.35">
      <c r="A76" s="19"/>
      <c r="B76" s="35" t="s">
        <v>7</v>
      </c>
      <c r="C76" s="194">
        <f>'Kustannusarvio|Rakennusselostus'!K67+'Kustannusarvio|Rakennusselostus'!O67</f>
        <v>0</v>
      </c>
      <c r="D76" s="170" t="str" cm="1">
        <f t="array" ref="D76">'Kustannusarvio|Rakennusselostus'!S67:S67</f>
        <v>Ei toimenpiteitä</v>
      </c>
      <c r="E76" s="32"/>
    </row>
    <row r="77" spans="1:5" s="33" customFormat="1" x14ac:dyDescent="0.35">
      <c r="A77" s="19"/>
      <c r="B77" s="35" t="s">
        <v>88</v>
      </c>
      <c r="C77" s="194">
        <f>'Kustannusarvio|Rakennusselostus'!K68+'Kustannusarvio|Rakennusselostus'!O68</f>
        <v>0</v>
      </c>
      <c r="D77" s="170" t="str" cm="1">
        <f t="array" ref="D77">'Kustannusarvio|Rakennusselostus'!S68:S68</f>
        <v>Ei toimenpiteitä</v>
      </c>
      <c r="E77" s="32"/>
    </row>
    <row r="78" spans="1:5" s="33" customFormat="1" x14ac:dyDescent="0.35">
      <c r="A78" s="19"/>
      <c r="B78" s="156" t="str">
        <f>'Kustannusarvio|Rakennusselostus'!B69</f>
        <v>Muu rakenne</v>
      </c>
      <c r="C78" s="194">
        <f>'Kustannusarvio|Rakennusselostus'!K69+'Kustannusarvio|Rakennusselostus'!O69</f>
        <v>0</v>
      </c>
      <c r="D78" s="170" t="str" cm="1">
        <f t="array" ref="D78">'Kustannusarvio|Rakennusselostus'!S69:S69</f>
        <v>Ei toimenpiteitä</v>
      </c>
      <c r="E78" s="32"/>
    </row>
    <row r="79" spans="1:5" s="33" customFormat="1" x14ac:dyDescent="0.35">
      <c r="A79" s="19"/>
      <c r="B79" s="156" t="str">
        <f>'Kustannusarvio|Rakennusselostus'!B70</f>
        <v>Muu rakenne</v>
      </c>
      <c r="C79" s="194">
        <f>'Kustannusarvio|Rakennusselostus'!K70+'Kustannusarvio|Rakennusselostus'!O70</f>
        <v>0</v>
      </c>
      <c r="D79" s="170" t="str" cm="1">
        <f t="array" ref="D79">'Kustannusarvio|Rakennusselostus'!S70:S70</f>
        <v>Ei toimenpiteitä</v>
      </c>
      <c r="E79" s="32"/>
    </row>
    <row r="80" spans="1:5" s="33" customFormat="1" x14ac:dyDescent="0.35">
      <c r="A80" s="19"/>
      <c r="B80" s="156" t="str">
        <f>'Kustannusarvio|Rakennusselostus'!B71</f>
        <v>Muu rakenne</v>
      </c>
      <c r="C80" s="194">
        <f>'Kustannusarvio|Rakennusselostus'!K71+'Kustannusarvio|Rakennusselostus'!O71</f>
        <v>0</v>
      </c>
      <c r="D80" s="170" t="str" cm="1">
        <f t="array" ref="D80">'Kustannusarvio|Rakennusselostus'!S71:S71</f>
        <v>Ei toimenpiteitä</v>
      </c>
      <c r="E80" s="32"/>
    </row>
    <row r="81" spans="1:5" s="33" customFormat="1" x14ac:dyDescent="0.35">
      <c r="A81" s="19"/>
      <c r="B81" s="156" t="str">
        <f>'Kustannusarvio|Rakennusselostus'!B72</f>
        <v>Muu rakenne</v>
      </c>
      <c r="C81" s="194">
        <f>'Kustannusarvio|Rakennusselostus'!K72+'Kustannusarvio|Rakennusselostus'!O72</f>
        <v>0</v>
      </c>
      <c r="D81" s="170" t="str" cm="1">
        <f t="array" ref="D81">'Kustannusarvio|Rakennusselostus'!S72:S72</f>
        <v>Ei toimenpiteitä</v>
      </c>
      <c r="E81" s="32"/>
    </row>
    <row r="82" spans="1:5" s="33" customFormat="1" x14ac:dyDescent="0.35">
      <c r="A82" s="40" t="s">
        <v>90</v>
      </c>
      <c r="B82" s="40"/>
      <c r="C82" s="196"/>
      <c r="D82" s="172"/>
      <c r="E82" s="32"/>
    </row>
    <row r="83" spans="1:5" s="33" customFormat="1" x14ac:dyDescent="0.35">
      <c r="A83" s="19"/>
      <c r="B83" s="35" t="s">
        <v>91</v>
      </c>
      <c r="C83" s="194">
        <f>'Kustannusarvio|Rakennusselostus'!K74+'Kustannusarvio|Rakennusselostus'!O74</f>
        <v>0</v>
      </c>
      <c r="D83" s="170" t="str" cm="1">
        <f t="array" ref="D83">'Kustannusarvio|Rakennusselostus'!S74:S74</f>
        <v>Ei toimenpiteitä</v>
      </c>
      <c r="E83" s="32"/>
    </row>
    <row r="84" spans="1:5" s="33" customFormat="1" x14ac:dyDescent="0.35">
      <c r="A84" s="19"/>
      <c r="B84" s="35" t="s">
        <v>92</v>
      </c>
      <c r="C84" s="194">
        <f>'Kustannusarvio|Rakennusselostus'!K75+'Kustannusarvio|Rakennusselostus'!O75</f>
        <v>0</v>
      </c>
      <c r="D84" s="170" t="str" cm="1">
        <f t="array" ref="D84">'Kustannusarvio|Rakennusselostus'!S75:S75</f>
        <v>Ei toimenpiteitä</v>
      </c>
      <c r="E84" s="32"/>
    </row>
    <row r="85" spans="1:5" s="33" customFormat="1" x14ac:dyDescent="0.35">
      <c r="A85" s="19"/>
      <c r="B85" s="35" t="s">
        <v>93</v>
      </c>
      <c r="C85" s="194">
        <f>'Kustannusarvio|Rakennusselostus'!K76+'Kustannusarvio|Rakennusselostus'!O76</f>
        <v>0</v>
      </c>
      <c r="D85" s="170" t="str" cm="1">
        <f t="array" ref="D85">'Kustannusarvio|Rakennusselostus'!S76:S76</f>
        <v>Ei toimenpiteitä</v>
      </c>
      <c r="E85" s="32"/>
    </row>
    <row r="86" spans="1:5" s="33" customFormat="1" x14ac:dyDescent="0.35">
      <c r="A86" s="19"/>
      <c r="B86" s="35" t="s">
        <v>94</v>
      </c>
      <c r="C86" s="194">
        <f>'Kustannusarvio|Rakennusselostus'!K77+'Kustannusarvio|Rakennusselostus'!O77</f>
        <v>0</v>
      </c>
      <c r="D86" s="170" t="str" cm="1">
        <f t="array" ref="D86">'Kustannusarvio|Rakennusselostus'!S77:S77</f>
        <v>Ei toimenpiteitä</v>
      </c>
      <c r="E86" s="32"/>
    </row>
    <row r="87" spans="1:5" s="33" customFormat="1" x14ac:dyDescent="0.35">
      <c r="A87" s="19"/>
      <c r="B87" s="156" t="str">
        <f>'Kustannusarvio|Rakennusselostus'!B78</f>
        <v>Muut vesikattorakenteet</v>
      </c>
      <c r="C87" s="194">
        <f>'Kustannusarvio|Rakennusselostus'!K78+'Kustannusarvio|Rakennusselostus'!O78</f>
        <v>0</v>
      </c>
      <c r="D87" s="170" t="str" cm="1">
        <f t="array" ref="D87">'Kustannusarvio|Rakennusselostus'!S78:S78</f>
        <v>Ei toimenpiteitä</v>
      </c>
      <c r="E87" s="32"/>
    </row>
    <row r="88" spans="1:5" s="33" customFormat="1" x14ac:dyDescent="0.35">
      <c r="A88" s="19"/>
      <c r="B88" s="156" t="str">
        <f>'Kustannusarvio|Rakennusselostus'!B79</f>
        <v>Muut vesikattorakenteet</v>
      </c>
      <c r="C88" s="194">
        <f>'Kustannusarvio|Rakennusselostus'!K79+'Kustannusarvio|Rakennusselostus'!O79</f>
        <v>0</v>
      </c>
      <c r="D88" s="170" t="str" cm="1">
        <f t="array" ref="D88">'Kustannusarvio|Rakennusselostus'!S79:S79</f>
        <v>Ei toimenpiteitä</v>
      </c>
      <c r="E88" s="32"/>
    </row>
    <row r="89" spans="1:5" s="33" customFormat="1" x14ac:dyDescent="0.35">
      <c r="A89" s="29" t="s">
        <v>96</v>
      </c>
      <c r="B89" s="30"/>
      <c r="C89" s="195"/>
      <c r="D89" s="171"/>
      <c r="E89" s="32"/>
    </row>
    <row r="90" spans="1:5" x14ac:dyDescent="0.35">
      <c r="A90" s="19"/>
      <c r="B90" s="35" t="s">
        <v>97</v>
      </c>
      <c r="C90" s="194">
        <f>'Kustannusarvio|Rakennusselostus'!K81+'Kustannusarvio|Rakennusselostus'!O81</f>
        <v>0</v>
      </c>
      <c r="D90" s="170" t="str" cm="1">
        <f t="array" ref="D90">'Kustannusarvio|Rakennusselostus'!S81:S81</f>
        <v>Ei toimenpiteitä</v>
      </c>
      <c r="E90" s="32"/>
    </row>
    <row r="91" spans="1:5" s="33" customFormat="1" x14ac:dyDescent="0.35">
      <c r="A91" s="19"/>
      <c r="B91" s="39" t="s">
        <v>43</v>
      </c>
      <c r="C91" s="194">
        <f>'Kustannusarvio|Rakennusselostus'!K82+'Kustannusarvio|Rakennusselostus'!O82</f>
        <v>0</v>
      </c>
      <c r="D91" s="170" t="str" cm="1">
        <f t="array" ref="D91">'Kustannusarvio|Rakennusselostus'!S82:S82</f>
        <v>Ei toimenpiteitä</v>
      </c>
      <c r="E91" s="32"/>
    </row>
    <row r="92" spans="1:5" s="33" customFormat="1" x14ac:dyDescent="0.35">
      <c r="A92" s="19"/>
      <c r="B92" s="39" t="s">
        <v>98</v>
      </c>
      <c r="C92" s="194">
        <f>'Kustannusarvio|Rakennusselostus'!K83+'Kustannusarvio|Rakennusselostus'!O83</f>
        <v>0</v>
      </c>
      <c r="D92" s="170" t="str" cm="1">
        <f t="array" ref="D92">'Kustannusarvio|Rakennusselostus'!S83:S83</f>
        <v>Ei toimenpiteitä</v>
      </c>
      <c r="E92" s="32"/>
    </row>
    <row r="93" spans="1:5" x14ac:dyDescent="0.35">
      <c r="A93" s="19"/>
      <c r="B93" s="39" t="s">
        <v>99</v>
      </c>
      <c r="C93" s="194">
        <f>'Kustannusarvio|Rakennusselostus'!K84+'Kustannusarvio|Rakennusselostus'!O84</f>
        <v>0</v>
      </c>
      <c r="D93" s="170" t="str" cm="1">
        <f t="array" ref="D93">'Kustannusarvio|Rakennusselostus'!S84:S84</f>
        <v>Ei toimenpiteitä</v>
      </c>
      <c r="E93" s="32"/>
    </row>
    <row r="94" spans="1:5" s="33" customFormat="1" x14ac:dyDescent="0.35">
      <c r="A94" s="19"/>
      <c r="B94" s="39" t="s">
        <v>150</v>
      </c>
      <c r="C94" s="194">
        <f>'Kustannusarvio|Rakennusselostus'!K85+'Kustannusarvio|Rakennusselostus'!O85</f>
        <v>0</v>
      </c>
      <c r="D94" s="170" t="str" cm="1">
        <f t="array" ref="D94">'Kustannusarvio|Rakennusselostus'!S85:S85</f>
        <v>Ei toimenpiteitä</v>
      </c>
      <c r="E94" s="32"/>
    </row>
    <row r="95" spans="1:5" x14ac:dyDescent="0.35">
      <c r="A95" s="19"/>
      <c r="B95" s="157" t="str">
        <f>'Kustannusarvio|Rakennusselostus'!B86</f>
        <v>Muu rakennusosa</v>
      </c>
      <c r="C95" s="194">
        <f>'Kustannusarvio|Rakennusselostus'!K86+'Kustannusarvio|Rakennusselostus'!O86</f>
        <v>0</v>
      </c>
      <c r="D95" s="170" t="str" cm="1">
        <f t="array" ref="D95">'Kustannusarvio|Rakennusselostus'!S86:S86</f>
        <v>Ei toimenpiteitä</v>
      </c>
      <c r="E95" s="32"/>
    </row>
    <row r="96" spans="1:5" x14ac:dyDescent="0.35">
      <c r="A96" s="19"/>
      <c r="B96" s="157" t="str">
        <f>'Kustannusarvio|Rakennusselostus'!B87</f>
        <v>Muu rakennusosa</v>
      </c>
      <c r="C96" s="194">
        <f>'Kustannusarvio|Rakennusselostus'!K87+'Kustannusarvio|Rakennusselostus'!O87</f>
        <v>0</v>
      </c>
      <c r="D96" s="170" t="str" cm="1">
        <f t="array" ref="D96">'Kustannusarvio|Rakennusselostus'!S87:S87</f>
        <v>Ei toimenpiteitä</v>
      </c>
      <c r="E96" s="32"/>
    </row>
    <row r="97" spans="1:5" s="33" customFormat="1" x14ac:dyDescent="0.35">
      <c r="A97" s="29" t="s">
        <v>100</v>
      </c>
      <c r="B97" s="30"/>
      <c r="C97" s="195"/>
      <c r="D97" s="171"/>
      <c r="E97" s="32"/>
    </row>
    <row r="98" spans="1:5" x14ac:dyDescent="0.35">
      <c r="A98" s="19"/>
      <c r="B98" s="35" t="s">
        <v>104</v>
      </c>
      <c r="C98" s="194">
        <f>'Kustannusarvio|Rakennusselostus'!K89+'Kustannusarvio|Rakennusselostus'!O89</f>
        <v>0</v>
      </c>
      <c r="D98" s="170" t="str" cm="1">
        <f t="array" ref="D98">'Kustannusarvio|Rakennusselostus'!S89:S89</f>
        <v>Ei toimenpiteitä</v>
      </c>
      <c r="E98" s="32"/>
    </row>
    <row r="99" spans="1:5" s="33" customFormat="1" x14ac:dyDescent="0.35">
      <c r="A99" s="19"/>
      <c r="B99" s="35" t="s">
        <v>103</v>
      </c>
      <c r="C99" s="194">
        <f>'Kustannusarvio|Rakennusselostus'!K90+'Kustannusarvio|Rakennusselostus'!O90</f>
        <v>0</v>
      </c>
      <c r="D99" s="170" t="str" cm="1">
        <f t="array" ref="D99">'Kustannusarvio|Rakennusselostus'!S90:S90</f>
        <v>Ei toimenpiteitä</v>
      </c>
      <c r="E99" s="32"/>
    </row>
    <row r="100" spans="1:5" x14ac:dyDescent="0.35">
      <c r="A100" s="19"/>
      <c r="B100" s="35" t="s">
        <v>105</v>
      </c>
      <c r="C100" s="194">
        <f>'Kustannusarvio|Rakennusselostus'!K91+'Kustannusarvio|Rakennusselostus'!O91</f>
        <v>0</v>
      </c>
      <c r="D100" s="170" t="str" cm="1">
        <f t="array" ref="D100">'Kustannusarvio|Rakennusselostus'!S91:S91</f>
        <v>Ei toimenpiteitä</v>
      </c>
      <c r="E100" s="32"/>
    </row>
    <row r="101" spans="1:5" x14ac:dyDescent="0.35">
      <c r="A101" s="19"/>
      <c r="B101" s="35" t="s">
        <v>151</v>
      </c>
      <c r="C101" s="194">
        <f>'Kustannusarvio|Rakennusselostus'!K92+'Kustannusarvio|Rakennusselostus'!O92</f>
        <v>0</v>
      </c>
      <c r="D101" s="170" t="str" cm="1">
        <f t="array" ref="D101">'Kustannusarvio|Rakennusselostus'!S92:S92</f>
        <v>Ei toimenpiteitä</v>
      </c>
      <c r="E101" s="32"/>
    </row>
    <row r="102" spans="1:5" x14ac:dyDescent="0.35">
      <c r="A102" s="19"/>
      <c r="B102" s="35" t="s">
        <v>106</v>
      </c>
      <c r="C102" s="194">
        <f>'Kustannusarvio|Rakennusselostus'!K93+'Kustannusarvio|Rakennusselostus'!O93</f>
        <v>0</v>
      </c>
      <c r="D102" s="170" t="str" cm="1">
        <f t="array" ref="D102">'Kustannusarvio|Rakennusselostus'!S93:S93</f>
        <v>Ei toimenpiteitä</v>
      </c>
      <c r="E102" s="32"/>
    </row>
    <row r="103" spans="1:5" x14ac:dyDescent="0.35">
      <c r="A103" s="19"/>
      <c r="B103" s="35" t="s">
        <v>152</v>
      </c>
      <c r="C103" s="194">
        <f>'Kustannusarvio|Rakennusselostus'!K94+'Kustannusarvio|Rakennusselostus'!O94</f>
        <v>0</v>
      </c>
      <c r="D103" s="170" t="str" cm="1">
        <f t="array" ref="D103">'Kustannusarvio|Rakennusselostus'!S94:S94</f>
        <v>Ei toimenpiteitä</v>
      </c>
      <c r="E103" s="32"/>
    </row>
    <row r="104" spans="1:5" x14ac:dyDescent="0.35">
      <c r="A104" s="19"/>
      <c r="B104" s="156" t="str">
        <f>'Kustannusarvio|Rakennusselostus'!B95</f>
        <v>Muut tilapinnat</v>
      </c>
      <c r="C104" s="194">
        <f>'Kustannusarvio|Rakennusselostus'!K95+'Kustannusarvio|Rakennusselostus'!O95</f>
        <v>0</v>
      </c>
      <c r="D104" s="170" t="str" cm="1">
        <f t="array" ref="D104">'Kustannusarvio|Rakennusselostus'!S95:S95</f>
        <v>Ei toimenpiteitä</v>
      </c>
      <c r="E104" s="32"/>
    </row>
    <row r="105" spans="1:5" x14ac:dyDescent="0.35">
      <c r="A105" s="29" t="s">
        <v>108</v>
      </c>
      <c r="B105" s="30"/>
      <c r="C105" s="195"/>
      <c r="D105" s="171"/>
      <c r="E105" s="32"/>
    </row>
    <row r="106" spans="1:5" x14ac:dyDescent="0.35">
      <c r="A106" s="19"/>
      <c r="B106" s="35" t="s">
        <v>109</v>
      </c>
      <c r="C106" s="194">
        <f>'Kustannusarvio|Rakennusselostus'!K97+'Kustannusarvio|Rakennusselostus'!O97</f>
        <v>0</v>
      </c>
      <c r="D106" s="170" t="str" cm="1">
        <f t="array" ref="D106">'Kustannusarvio|Rakennusselostus'!S97:S97</f>
        <v>Ei toimenpiteitä</v>
      </c>
      <c r="E106" s="32"/>
    </row>
    <row r="107" spans="1:5" x14ac:dyDescent="0.35">
      <c r="A107" s="19"/>
      <c r="B107" s="35" t="s">
        <v>110</v>
      </c>
      <c r="C107" s="194">
        <f>'Kustannusarvio|Rakennusselostus'!K98+'Kustannusarvio|Rakennusselostus'!O98</f>
        <v>0</v>
      </c>
      <c r="D107" s="170" t="str" cm="1">
        <f t="array" ref="D107">'Kustannusarvio|Rakennusselostus'!S98:S98</f>
        <v>Ei toimenpiteitä</v>
      </c>
      <c r="E107" s="32"/>
    </row>
    <row r="108" spans="1:5" x14ac:dyDescent="0.35">
      <c r="A108" s="19"/>
      <c r="B108" s="35" t="s">
        <v>111</v>
      </c>
      <c r="C108" s="194">
        <f>'Kustannusarvio|Rakennusselostus'!K99+'Kustannusarvio|Rakennusselostus'!O99</f>
        <v>0</v>
      </c>
      <c r="D108" s="170" t="str" cm="1">
        <f t="array" ref="D108">'Kustannusarvio|Rakennusselostus'!S99:S99</f>
        <v>Ei toimenpiteitä</v>
      </c>
      <c r="E108" s="32"/>
    </row>
    <row r="109" spans="1:5" x14ac:dyDescent="0.35">
      <c r="A109" s="19"/>
      <c r="B109" s="35" t="s">
        <v>113</v>
      </c>
      <c r="C109" s="194">
        <f>'Kustannusarvio|Rakennusselostus'!K100+'Kustannusarvio|Rakennusselostus'!O100</f>
        <v>0</v>
      </c>
      <c r="D109" s="170" t="str" cm="1">
        <f t="array" ref="D109">'Kustannusarvio|Rakennusselostus'!S100:S100</f>
        <v>Ei toimenpiteitä</v>
      </c>
      <c r="E109" s="32"/>
    </row>
    <row r="110" spans="1:5" x14ac:dyDescent="0.35">
      <c r="A110" s="19"/>
      <c r="B110" s="35" t="s">
        <v>112</v>
      </c>
      <c r="C110" s="194">
        <f>'Kustannusarvio|Rakennusselostus'!K101+'Kustannusarvio|Rakennusselostus'!O101</f>
        <v>0</v>
      </c>
      <c r="D110" s="170" t="str" cm="1">
        <f t="array" ref="D110">'Kustannusarvio|Rakennusselostus'!S101:S101</f>
        <v>Ei toimenpiteitä</v>
      </c>
      <c r="E110" s="32"/>
    </row>
    <row r="111" spans="1:5" s="33" customFormat="1" x14ac:dyDescent="0.35">
      <c r="A111" s="19"/>
      <c r="B111" s="35" t="s">
        <v>153</v>
      </c>
      <c r="C111" s="194">
        <f>'Kustannusarvio|Rakennusselostus'!K102+'Kustannusarvio|Rakennusselostus'!O102</f>
        <v>0</v>
      </c>
      <c r="D111" s="170" t="str" cm="1">
        <f t="array" ref="D111">'Kustannusarvio|Rakennusselostus'!S102:S102</f>
        <v>Ei toimenpiteitä</v>
      </c>
      <c r="E111" s="32"/>
    </row>
    <row r="112" spans="1:5" x14ac:dyDescent="0.35">
      <c r="A112" s="19"/>
      <c r="B112" s="35" t="s">
        <v>114</v>
      </c>
      <c r="C112" s="194">
        <f>'Kustannusarvio|Rakennusselostus'!K103+'Kustannusarvio|Rakennusselostus'!O103</f>
        <v>0</v>
      </c>
      <c r="D112" s="170" t="str" cm="1">
        <f t="array" ref="D112">'Kustannusarvio|Rakennusselostus'!S103:S103</f>
        <v>Ei toimenpiteitä</v>
      </c>
      <c r="E112" s="32"/>
    </row>
    <row r="113" spans="1:5" x14ac:dyDescent="0.35">
      <c r="A113" s="19"/>
      <c r="B113" s="35" t="s">
        <v>116</v>
      </c>
      <c r="C113" s="194">
        <f>'Kustannusarvio|Rakennusselostus'!K104+'Kustannusarvio|Rakennusselostus'!O104</f>
        <v>0</v>
      </c>
      <c r="D113" s="170" t="str" cm="1">
        <f t="array" ref="D113">'Kustannusarvio|Rakennusselostus'!S104:S104</f>
        <v>Ei toimenpiteitä</v>
      </c>
      <c r="E113" s="32"/>
    </row>
    <row r="114" spans="1:5" x14ac:dyDescent="0.35">
      <c r="A114" s="19"/>
      <c r="B114" s="156" t="str">
        <f>'Kustannusarvio|Rakennusselostus'!B105</f>
        <v>Muu laite</v>
      </c>
      <c r="C114" s="194">
        <f>'Kustannusarvio|Rakennusselostus'!K105+'Kustannusarvio|Rakennusselostus'!O105</f>
        <v>0</v>
      </c>
      <c r="D114" s="170" t="str" cm="1">
        <f t="array" ref="D114">'Kustannusarvio|Rakennusselostus'!S105:S105</f>
        <v>Ei toimenpiteitä</v>
      </c>
      <c r="E114" s="32"/>
    </row>
    <row r="115" spans="1:5" x14ac:dyDescent="0.35">
      <c r="A115" s="19"/>
      <c r="B115" s="156" t="str">
        <f>'Kustannusarvio|Rakennusselostus'!B106</f>
        <v>Muu laite</v>
      </c>
      <c r="C115" s="194">
        <f>'Kustannusarvio|Rakennusselostus'!K106+'Kustannusarvio|Rakennusselostus'!O106</f>
        <v>0</v>
      </c>
      <c r="D115" s="170" t="str" cm="1">
        <f t="array" ref="D115">'Kustannusarvio|Rakennusselostus'!S106:S106</f>
        <v>Ei toimenpiteitä</v>
      </c>
      <c r="E115" s="32"/>
    </row>
    <row r="116" spans="1:5" x14ac:dyDescent="0.35">
      <c r="A116" s="19"/>
      <c r="B116" s="156" t="str">
        <f>'Kustannusarvio|Rakennusselostus'!B107</f>
        <v>Muu laite</v>
      </c>
      <c r="C116" s="194">
        <f>'Kustannusarvio|Rakennusselostus'!K107+'Kustannusarvio|Rakennusselostus'!O107</f>
        <v>0</v>
      </c>
      <c r="D116" s="170" t="str" cm="1">
        <f t="array" ref="D116">'Kustannusarvio|Rakennusselostus'!S107:S107</f>
        <v>Ei toimenpiteitä</v>
      </c>
      <c r="E116" s="32"/>
    </row>
    <row r="117" spans="1:5" x14ac:dyDescent="0.35">
      <c r="A117" s="29" t="s">
        <v>117</v>
      </c>
      <c r="B117" s="30"/>
      <c r="C117" s="195"/>
      <c r="D117" s="171"/>
      <c r="E117" s="32"/>
    </row>
    <row r="118" spans="1:5" x14ac:dyDescent="0.35">
      <c r="A118" s="19"/>
      <c r="B118" s="35" t="s">
        <v>21</v>
      </c>
      <c r="C118" s="194">
        <f>'Kustannusarvio|Rakennusselostus'!K109+'Kustannusarvio|Rakennusselostus'!O109</f>
        <v>0</v>
      </c>
      <c r="D118" s="170" t="str" cm="1">
        <f t="array" ref="D118">'Kustannusarvio|Rakennusselostus'!S109:S109</f>
        <v>Ei toimenpiteitä</v>
      </c>
      <c r="E118" s="32"/>
    </row>
    <row r="119" spans="1:5" s="33" customFormat="1" x14ac:dyDescent="0.35">
      <c r="A119" s="19"/>
      <c r="B119" s="35" t="s">
        <v>119</v>
      </c>
      <c r="C119" s="194">
        <f>'Kustannusarvio|Rakennusselostus'!K110+'Kustannusarvio|Rakennusselostus'!O110</f>
        <v>0</v>
      </c>
      <c r="D119" s="170" t="str" cm="1">
        <f t="array" ref="D119">'Kustannusarvio|Rakennusselostus'!S110:S110</f>
        <v>Ei toimenpiteitä</v>
      </c>
      <c r="E119" s="32"/>
    </row>
    <row r="120" spans="1:5" x14ac:dyDescent="0.35">
      <c r="A120" s="19"/>
      <c r="B120" s="35" t="s">
        <v>120</v>
      </c>
      <c r="C120" s="194">
        <f>'Kustannusarvio|Rakennusselostus'!K111+'Kustannusarvio|Rakennusselostus'!O111</f>
        <v>0</v>
      </c>
      <c r="D120" s="170" t="str" cm="1">
        <f t="array" ref="D120">'Kustannusarvio|Rakennusselostus'!S111:S111</f>
        <v>Ei toimenpiteitä</v>
      </c>
      <c r="E120" s="32"/>
    </row>
    <row r="121" spans="1:5" x14ac:dyDescent="0.35">
      <c r="A121" s="19"/>
      <c r="B121" s="35" t="s">
        <v>118</v>
      </c>
      <c r="C121" s="194">
        <f>'Kustannusarvio|Rakennusselostus'!K112+'Kustannusarvio|Rakennusselostus'!O112</f>
        <v>0</v>
      </c>
      <c r="D121" s="170" t="str" cm="1">
        <f t="array" ref="D121">'Kustannusarvio|Rakennusselostus'!S112:S112</f>
        <v>Ei toimenpiteitä</v>
      </c>
      <c r="E121" s="32"/>
    </row>
    <row r="122" spans="1:5" x14ac:dyDescent="0.35">
      <c r="A122" s="19"/>
      <c r="B122" s="156" t="str">
        <f>'Kustannusarvio|Rakennusselostus'!B113</f>
        <v>Muut tilaelementit</v>
      </c>
      <c r="C122" s="194">
        <f>'Kustannusarvio|Rakennusselostus'!K113+'Kustannusarvio|Rakennusselostus'!O113</f>
        <v>0</v>
      </c>
      <c r="D122" s="170" t="str" cm="1">
        <f t="array" ref="D122">'Kustannusarvio|Rakennusselostus'!S113:S113</f>
        <v>Ei toimenpiteitä</v>
      </c>
      <c r="E122" s="32"/>
    </row>
    <row r="123" spans="1:5" x14ac:dyDescent="0.35">
      <c r="A123" s="19"/>
      <c r="B123" s="156" t="str">
        <f>'Kustannusarvio|Rakennusselostus'!B114</f>
        <v>Muut tilaelementit</v>
      </c>
      <c r="C123" s="194">
        <f>'Kustannusarvio|Rakennusselostus'!K114+'Kustannusarvio|Rakennusselostus'!O114</f>
        <v>0</v>
      </c>
      <c r="D123" s="170" t="str" cm="1">
        <f t="array" ref="D123">'Kustannusarvio|Rakennusselostus'!S114:S114</f>
        <v>Ei toimenpiteitä</v>
      </c>
      <c r="E123" s="32"/>
    </row>
    <row r="124" spans="1:5" x14ac:dyDescent="0.35">
      <c r="A124" s="19"/>
      <c r="B124" s="156" t="str">
        <f>'Kustannusarvio|Rakennusselostus'!B115</f>
        <v>Muut tilaelementit</v>
      </c>
      <c r="C124" s="194">
        <f>'Kustannusarvio|Rakennusselostus'!K115+'Kustannusarvio|Rakennusselostus'!O115</f>
        <v>0</v>
      </c>
      <c r="D124" s="170" t="str" cm="1">
        <f t="array" ref="D124">'Kustannusarvio|Rakennusselostus'!S115:S115</f>
        <v>Ei toimenpiteitä</v>
      </c>
      <c r="E124" s="32"/>
    </row>
    <row r="125" spans="1:5" x14ac:dyDescent="0.35">
      <c r="A125" s="29" t="s">
        <v>122</v>
      </c>
      <c r="B125" s="30"/>
      <c r="C125" s="195"/>
      <c r="D125" s="171"/>
      <c r="E125" s="32"/>
    </row>
    <row r="126" spans="1:5" x14ac:dyDescent="0.35">
      <c r="A126" s="40" t="s">
        <v>154</v>
      </c>
      <c r="B126" s="40"/>
      <c r="C126" s="196"/>
      <c r="D126" s="172"/>
      <c r="E126" s="32"/>
    </row>
    <row r="127" spans="1:5" x14ac:dyDescent="0.35">
      <c r="A127" s="19"/>
      <c r="B127" s="35" t="s">
        <v>131</v>
      </c>
      <c r="C127" s="194">
        <f>'Kustannusarvio|Rakennusselostus'!K118+'Kustannusarvio|Rakennusselostus'!O118</f>
        <v>0</v>
      </c>
      <c r="D127" s="170" t="str" cm="1">
        <f t="array" ref="D127">'Kustannusarvio|Rakennusselostus'!S118:S118</f>
        <v>Ei toimenpiteitä</v>
      </c>
      <c r="E127" s="32"/>
    </row>
    <row r="128" spans="1:5" x14ac:dyDescent="0.35">
      <c r="A128" s="19"/>
      <c r="B128" s="35" t="s">
        <v>127</v>
      </c>
      <c r="C128" s="194">
        <f>'Kustannusarvio|Rakennusselostus'!K119+'Kustannusarvio|Rakennusselostus'!O119</f>
        <v>0</v>
      </c>
      <c r="D128" s="170" t="str" cm="1">
        <f t="array" ref="D128">'Kustannusarvio|Rakennusselostus'!S119:S119</f>
        <v>Ei toimenpiteitä</v>
      </c>
      <c r="E128" s="32"/>
    </row>
    <row r="129" spans="1:5" x14ac:dyDescent="0.35">
      <c r="A129" s="19"/>
      <c r="B129" s="35" t="s">
        <v>8</v>
      </c>
      <c r="C129" s="194">
        <f>'Kustannusarvio|Rakennusselostus'!K120+'Kustannusarvio|Rakennusselostus'!O120</f>
        <v>0</v>
      </c>
      <c r="D129" s="170" t="str" cm="1">
        <f t="array" ref="D129">'Kustannusarvio|Rakennusselostus'!S120:S120</f>
        <v>Ei toimenpiteitä</v>
      </c>
      <c r="E129" s="32"/>
    </row>
    <row r="130" spans="1:5" x14ac:dyDescent="0.35">
      <c r="A130" s="19"/>
      <c r="B130" s="35" t="s">
        <v>128</v>
      </c>
      <c r="C130" s="194">
        <f>'Kustannusarvio|Rakennusselostus'!K121+'Kustannusarvio|Rakennusselostus'!O121</f>
        <v>0</v>
      </c>
      <c r="D130" s="170" t="str" cm="1">
        <f t="array" ref="D130">'Kustannusarvio|Rakennusselostus'!S121:S121</f>
        <v>Ei toimenpiteitä</v>
      </c>
      <c r="E130" s="32"/>
    </row>
    <row r="131" spans="1:5" x14ac:dyDescent="0.35">
      <c r="A131" s="19"/>
      <c r="B131" s="35" t="s">
        <v>132</v>
      </c>
      <c r="C131" s="194">
        <f>'Kustannusarvio|Rakennusselostus'!K122+'Kustannusarvio|Rakennusselostus'!O122</f>
        <v>0</v>
      </c>
      <c r="D131" s="170" t="str" cm="1">
        <f t="array" ref="D131">'Kustannusarvio|Rakennusselostus'!S122:S122</f>
        <v>Ei toimenpiteitä</v>
      </c>
      <c r="E131" s="32"/>
    </row>
    <row r="132" spans="1:5" x14ac:dyDescent="0.35">
      <c r="A132" s="19"/>
      <c r="B132" s="35" t="s">
        <v>129</v>
      </c>
      <c r="C132" s="194">
        <f>'Kustannusarvio|Rakennusselostus'!K123+'Kustannusarvio|Rakennusselostus'!O123</f>
        <v>0</v>
      </c>
      <c r="D132" s="170" t="str" cm="1">
        <f t="array" ref="D132">'Kustannusarvio|Rakennusselostus'!S123:S123</f>
        <v>Ei toimenpiteitä</v>
      </c>
      <c r="E132" s="32"/>
    </row>
    <row r="133" spans="1:5" x14ac:dyDescent="0.35">
      <c r="A133" s="19"/>
      <c r="B133" s="35" t="s">
        <v>130</v>
      </c>
      <c r="C133" s="194">
        <f>'Kustannusarvio|Rakennusselostus'!K124+'Kustannusarvio|Rakennusselostus'!O124</f>
        <v>0</v>
      </c>
      <c r="D133" s="170" t="str" cm="1">
        <f t="array" ref="D133">'Kustannusarvio|Rakennusselostus'!S124:S124</f>
        <v>Ei toimenpiteitä</v>
      </c>
      <c r="E133" s="32"/>
    </row>
    <row r="134" spans="1:5" x14ac:dyDescent="0.35">
      <c r="A134" s="19"/>
      <c r="B134" s="38" t="s">
        <v>135</v>
      </c>
      <c r="C134" s="194">
        <f>'Kustannusarvio|Rakennusselostus'!K125+'Kustannusarvio|Rakennusselostus'!O125</f>
        <v>0</v>
      </c>
      <c r="D134" s="170" t="str" cm="1">
        <f t="array" ref="D134">'Kustannusarvio|Rakennusselostus'!S125:S125</f>
        <v>Ei toimenpiteitä</v>
      </c>
      <c r="E134" s="32"/>
    </row>
    <row r="135" spans="1:5" x14ac:dyDescent="0.35">
      <c r="A135" s="19"/>
      <c r="B135" s="35" t="s">
        <v>133</v>
      </c>
      <c r="C135" s="194">
        <f>'Kustannusarvio|Rakennusselostus'!K126+'Kustannusarvio|Rakennusselostus'!O126</f>
        <v>0</v>
      </c>
      <c r="D135" s="170" t="str" cm="1">
        <f t="array" ref="D135">'Kustannusarvio|Rakennusselostus'!S126:S126</f>
        <v>Ei toimenpiteitä</v>
      </c>
      <c r="E135" s="32"/>
    </row>
    <row r="136" spans="1:5" x14ac:dyDescent="0.35">
      <c r="A136" s="19"/>
      <c r="B136" s="35" t="s">
        <v>134</v>
      </c>
      <c r="C136" s="194">
        <f>'Kustannusarvio|Rakennusselostus'!K127+'Kustannusarvio|Rakennusselostus'!O127</f>
        <v>0</v>
      </c>
      <c r="D136" s="170" t="str" cm="1">
        <f t="array" ref="D136">'Kustannusarvio|Rakennusselostus'!S127:S127</f>
        <v>Ei toimenpiteitä</v>
      </c>
      <c r="E136" s="32"/>
    </row>
    <row r="137" spans="1:5" x14ac:dyDescent="0.35">
      <c r="A137" s="19"/>
      <c r="B137" s="35" t="s">
        <v>203</v>
      </c>
      <c r="C137" s="194">
        <f>'Kustannusarvio|Rakennusselostus'!K128+'Kustannusarvio|Rakennusselostus'!O128</f>
        <v>0</v>
      </c>
      <c r="D137" s="170" t="str" cm="1">
        <f t="array" ref="D137">'Kustannusarvio|Rakennusselostus'!S128:S128</f>
        <v>Ei toimenpiteitä</v>
      </c>
      <c r="E137" s="32"/>
    </row>
    <row r="138" spans="1:5" s="33" customFormat="1" x14ac:dyDescent="0.35">
      <c r="A138" s="19"/>
      <c r="B138" s="35" t="s">
        <v>136</v>
      </c>
      <c r="C138" s="194">
        <f>'Kustannusarvio|Rakennusselostus'!K129+'Kustannusarvio|Rakennusselostus'!O129</f>
        <v>0</v>
      </c>
      <c r="D138" s="170" t="str" cm="1">
        <f t="array" ref="D138">'Kustannusarvio|Rakennusselostus'!S129:S129</f>
        <v>Ei toimenpiteitä</v>
      </c>
      <c r="E138" s="32"/>
    </row>
    <row r="139" spans="1:5" x14ac:dyDescent="0.35">
      <c r="A139" s="19"/>
      <c r="B139" s="38" t="s">
        <v>139</v>
      </c>
      <c r="C139" s="194">
        <f>'Kustannusarvio|Rakennusselostus'!K130+'Kustannusarvio|Rakennusselostus'!O130</f>
        <v>0</v>
      </c>
      <c r="D139" s="170" t="str" cm="1">
        <f t="array" ref="D139">'Kustannusarvio|Rakennusselostus'!S130:S130</f>
        <v>Ei toimenpiteitä</v>
      </c>
      <c r="E139" s="32"/>
    </row>
    <row r="140" spans="1:5" x14ac:dyDescent="0.35">
      <c r="A140" s="19"/>
      <c r="B140" s="38" t="s">
        <v>140</v>
      </c>
      <c r="C140" s="194">
        <f>'Kustannusarvio|Rakennusselostus'!K131+'Kustannusarvio|Rakennusselostus'!O131</f>
        <v>0</v>
      </c>
      <c r="D140" s="170" t="str" cm="1">
        <f t="array" ref="D140">'Kustannusarvio|Rakennusselostus'!S131:S131</f>
        <v>Ei toimenpiteitä</v>
      </c>
      <c r="E140" s="32"/>
    </row>
    <row r="141" spans="1:5" x14ac:dyDescent="0.35">
      <c r="A141" s="19"/>
      <c r="B141" s="38" t="s">
        <v>155</v>
      </c>
      <c r="C141" s="194">
        <f>'Kustannusarvio|Rakennusselostus'!K132+'Kustannusarvio|Rakennusselostus'!O132</f>
        <v>0</v>
      </c>
      <c r="D141" s="170" t="str" cm="1">
        <f t="array" ref="D141">'Kustannusarvio|Rakennusselostus'!S132:S132</f>
        <v>Ei toimenpiteitä</v>
      </c>
      <c r="E141" s="32"/>
    </row>
    <row r="142" spans="1:5" x14ac:dyDescent="0.35">
      <c r="A142" s="19"/>
      <c r="B142" s="38" t="s">
        <v>141</v>
      </c>
      <c r="C142" s="194">
        <f>'Kustannusarvio|Rakennusselostus'!K133+'Kustannusarvio|Rakennusselostus'!O133</f>
        <v>0</v>
      </c>
      <c r="D142" s="170" t="str" cm="1">
        <f t="array" ref="D142">'Kustannusarvio|Rakennusselostus'!S133:S133</f>
        <v>Ei toimenpiteitä</v>
      </c>
      <c r="E142" s="32"/>
    </row>
    <row r="143" spans="1:5" x14ac:dyDescent="0.35">
      <c r="A143" s="19"/>
      <c r="B143" s="155" t="str">
        <f>'Kustannusarvio|Rakennusselostus'!B134</f>
        <v>Muu järjestelmä</v>
      </c>
      <c r="C143" s="194">
        <f>'Kustannusarvio|Rakennusselostus'!K134+'Kustannusarvio|Rakennusselostus'!O134</f>
        <v>0</v>
      </c>
      <c r="D143" s="170" t="str" cm="1">
        <f t="array" ref="D143">'Kustannusarvio|Rakennusselostus'!S134:S134</f>
        <v>Ei toimenpiteitä</v>
      </c>
      <c r="E143" s="32"/>
    </row>
    <row r="144" spans="1:5" x14ac:dyDescent="0.35">
      <c r="A144" s="29" t="s">
        <v>138</v>
      </c>
      <c r="B144" s="30"/>
      <c r="C144" s="195"/>
      <c r="D144" s="171"/>
      <c r="E144" s="32"/>
    </row>
    <row r="145" spans="1:5" x14ac:dyDescent="0.35">
      <c r="A145" s="19"/>
      <c r="B145" s="35" t="s">
        <v>9</v>
      </c>
      <c r="C145" s="194">
        <f>'Kustannusarvio|Rakennusselostus'!K136+'Kustannusarvio|Rakennusselostus'!O136</f>
        <v>0</v>
      </c>
      <c r="D145" s="170" t="str" cm="1">
        <f t="array" ref="D145">'Kustannusarvio|Rakennusselostus'!S136:S136</f>
        <v>Ei toimenpiteitä</v>
      </c>
      <c r="E145" s="32"/>
    </row>
    <row r="146" spans="1:5" x14ac:dyDescent="0.35">
      <c r="A146" s="19"/>
      <c r="B146" s="35" t="s">
        <v>10</v>
      </c>
      <c r="C146" s="194">
        <f>'Kustannusarvio|Rakennusselostus'!K137+'Kustannusarvio|Rakennusselostus'!O137</f>
        <v>0</v>
      </c>
      <c r="D146" s="170" t="str" cm="1">
        <f t="array" ref="D146">'Kustannusarvio|Rakennusselostus'!S137:S137</f>
        <v>Ei toimenpiteitä</v>
      </c>
      <c r="E146" s="32"/>
    </row>
    <row r="147" spans="1:5" x14ac:dyDescent="0.35">
      <c r="A147" s="19"/>
      <c r="B147" s="35" t="s">
        <v>41</v>
      </c>
      <c r="C147" s="194">
        <f>'Kustannusarvio|Rakennusselostus'!K138+'Kustannusarvio|Rakennusselostus'!O138</f>
        <v>0</v>
      </c>
      <c r="D147" s="170" t="str" cm="1">
        <f t="array" ref="D147">'Kustannusarvio|Rakennusselostus'!S138:S138</f>
        <v>Ei toimenpiteitä</v>
      </c>
      <c r="E147" s="32"/>
    </row>
    <row r="148" spans="1:5" x14ac:dyDescent="0.35">
      <c r="A148" s="19"/>
      <c r="B148" s="35" t="s">
        <v>42</v>
      </c>
      <c r="C148" s="194">
        <f>'Kustannusarvio|Rakennusselostus'!K139+'Kustannusarvio|Rakennusselostus'!O139</f>
        <v>0</v>
      </c>
      <c r="D148" s="170" t="str" cm="1">
        <f t="array" ref="D148">'Kustannusarvio|Rakennusselostus'!S139:S139</f>
        <v>Ei toimenpiteitä</v>
      </c>
      <c r="E148" s="32"/>
    </row>
    <row r="149" spans="1:5" x14ac:dyDescent="0.35">
      <c r="A149" s="19"/>
      <c r="B149" s="35" t="s">
        <v>156</v>
      </c>
      <c r="C149" s="194">
        <f>'Kustannusarvio|Rakennusselostus'!K140+'Kustannusarvio|Rakennusselostus'!O140</f>
        <v>0</v>
      </c>
      <c r="D149" s="170" t="str" cm="1">
        <f t="array" ref="D149">'Kustannusarvio|Rakennusselostus'!S140:S140</f>
        <v>Ei toimenpiteitä</v>
      </c>
      <c r="E149" s="32"/>
    </row>
    <row r="150" spans="1:5" x14ac:dyDescent="0.35">
      <c r="A150" s="19"/>
      <c r="B150" s="35" t="s">
        <v>29</v>
      </c>
      <c r="C150" s="194">
        <f>'Kustannusarvio|Rakennusselostus'!K141+'Kustannusarvio|Rakennusselostus'!O141</f>
        <v>0</v>
      </c>
      <c r="D150" s="170" t="str" cm="1">
        <f t="array" ref="D150">'Kustannusarvio|Rakennusselostus'!S141:S141</f>
        <v>Ei toimenpiteitä</v>
      </c>
      <c r="E150" s="32"/>
    </row>
    <row r="151" spans="1:5" x14ac:dyDescent="0.35">
      <c r="A151" s="19"/>
      <c r="B151" s="35" t="s">
        <v>38</v>
      </c>
      <c r="C151" s="194">
        <f>'Kustannusarvio|Rakennusselostus'!K142+'Kustannusarvio|Rakennusselostus'!O142</f>
        <v>0</v>
      </c>
      <c r="D151" s="170" t="str" cm="1">
        <f t="array" ref="D151">'Kustannusarvio|Rakennusselostus'!S142:S142</f>
        <v>Ei toimenpiteitä</v>
      </c>
      <c r="E151" s="32"/>
    </row>
    <row r="152" spans="1:5" x14ac:dyDescent="0.35">
      <c r="A152" s="19"/>
      <c r="B152" s="35" t="s">
        <v>165</v>
      </c>
      <c r="C152" s="194">
        <f>'Kustannusarvio|Rakennusselostus'!K143+'Kustannusarvio|Rakennusselostus'!O143</f>
        <v>0</v>
      </c>
      <c r="D152" s="170" t="str" cm="1">
        <f t="array" ref="D152">'Kustannusarvio|Rakennusselostus'!S143:S143</f>
        <v>Ei toimenpiteitä</v>
      </c>
      <c r="E152" s="32"/>
    </row>
    <row r="153" spans="1:5" x14ac:dyDescent="0.35">
      <c r="A153" s="19"/>
      <c r="B153" s="151" t="str">
        <f>'Kustannusarvio|Rakennusselostus'!B144</f>
        <v>Muu kustannus</v>
      </c>
      <c r="C153" s="194">
        <f>'Kustannusarvio|Rakennusselostus'!K144+'Kustannusarvio|Rakennusselostus'!O144</f>
        <v>0</v>
      </c>
      <c r="D153" s="170" t="str" cm="1">
        <f t="array" ref="D153">'Kustannusarvio|Rakennusselostus'!S144:S144</f>
        <v>Ei toimenpiteitä</v>
      </c>
      <c r="E153" s="32"/>
    </row>
    <row r="154" spans="1:5" x14ac:dyDescent="0.35">
      <c r="A154" s="19"/>
      <c r="B154" s="151" t="str">
        <f>'Kustannusarvio|Rakennusselostus'!B145</f>
        <v>Muu kustannus</v>
      </c>
      <c r="C154" s="194">
        <f>'Kustannusarvio|Rakennusselostus'!K145+'Kustannusarvio|Rakennusselostus'!O145</f>
        <v>0</v>
      </c>
      <c r="D154" s="170" t="str" cm="1">
        <f t="array" ref="D154">'Kustannusarvio|Rakennusselostus'!S145:S145</f>
        <v>Ei toimenpiteitä</v>
      </c>
      <c r="E154" s="32"/>
    </row>
    <row r="155" spans="1:5" x14ac:dyDescent="0.35">
      <c r="A155" s="19"/>
      <c r="B155" s="151" t="str">
        <f>'Kustannusarvio|Rakennusselostus'!B146</f>
        <v>Muu kustannus</v>
      </c>
      <c r="C155" s="194">
        <f>'Kustannusarvio|Rakennusselostus'!K146+'Kustannusarvio|Rakennusselostus'!O146</f>
        <v>0</v>
      </c>
      <c r="D155" s="170" t="str" cm="1">
        <f t="array" ref="D155">'Kustannusarvio|Rakennusselostus'!S146:S146</f>
        <v>Ei toimenpiteitä</v>
      </c>
      <c r="E155" s="32"/>
    </row>
    <row r="156" spans="1:5" ht="15" thickBot="1" x14ac:dyDescent="0.4">
      <c r="A156" s="319"/>
      <c r="B156" s="151" t="str">
        <f>'Kustannusarvio|Rakennusselostus'!B147</f>
        <v>Muu kustannus</v>
      </c>
      <c r="C156" s="322">
        <f>'Kustannusarvio|Rakennusselostus'!K147+'Kustannusarvio|Rakennusselostus'!O147</f>
        <v>0</v>
      </c>
      <c r="D156" s="170" t="str" cm="1">
        <f t="array" ref="D156">'Kustannusarvio|Rakennusselostus'!S147:S147</f>
        <v>Ei toimenpiteitä</v>
      </c>
      <c r="E156" s="32"/>
    </row>
    <row r="157" spans="1:5" ht="15" thickTop="1" x14ac:dyDescent="0.35">
      <c r="B157" s="323" t="s">
        <v>217</v>
      </c>
      <c r="C157" s="321">
        <f>SUM(C17:C156)</f>
        <v>0</v>
      </c>
    </row>
  </sheetData>
  <sheetProtection algorithmName="SHA-512" hashValue="mhL7xBZz7q8wsGCmD9wCSrwI0jvchi/UtmOWzuLe/cgk7Apd7aPSm5sJIJR04+bM8qEgaw5EWahebxVwyMLnjA==" saltValue="5JFRD0F6ZLcaEXFZJY/9dQ==" spinCount="100000" sheet="1" objects="1" scenarios="1" formatCells="0" selectLockedCells="1"/>
  <mergeCells count="10">
    <mergeCell ref="C2:D2"/>
    <mergeCell ref="C11:D11"/>
    <mergeCell ref="C8:D8"/>
    <mergeCell ref="C9:D9"/>
    <mergeCell ref="C10:D10"/>
    <mergeCell ref="C3:D3"/>
    <mergeCell ref="C4:D4"/>
    <mergeCell ref="C5:D5"/>
    <mergeCell ref="C6:D6"/>
    <mergeCell ref="C7:D7"/>
  </mergeCells>
  <pageMargins left="0.70866141732283472" right="0.70866141732283472" top="0.74803149606299213" bottom="0.74803149606299213" header="0.31496062992125984" footer="0.31496062992125984"/>
  <pageSetup paperSize="9" scale="48" fitToHeight="0" orientation="portrait" r:id="rId1"/>
  <headerFooter>
    <oddHeader>&amp;R&amp;10Tulostettu &amp;D</oddHeader>
    <oddFooter>&amp;R&amp;9Lomake tuotettu Outokaira tuottamhan ry:n Vasara ja nauloja -hankkeessa</oddFooter>
  </headerFooter>
  <rowBreaks count="2" manualBreakCount="2">
    <brk id="103" max="16383" man="1"/>
    <brk id="159" max="16383" man="1"/>
  </rowBreaks>
  <colBreaks count="1" manualBreakCount="1">
    <brk id="5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6</vt:i4>
      </vt:variant>
      <vt:variant>
        <vt:lpstr>Nimetyt alueet</vt:lpstr>
      </vt:variant>
      <vt:variant>
        <vt:i4>15</vt:i4>
      </vt:variant>
    </vt:vector>
  </HeadingPairs>
  <TitlesOfParts>
    <vt:vector size="21" baseType="lpstr">
      <vt:lpstr>Ohje</vt:lpstr>
      <vt:lpstr>Hankkeen tiedot</vt:lpstr>
      <vt:lpstr>Kustannusarvio|Rakennusselostus</vt:lpstr>
      <vt:lpstr>Kustannusarvion koonti</vt:lpstr>
      <vt:lpstr>Talkootyön koonti</vt:lpstr>
      <vt:lpstr>Rakennusselostus koonti</vt:lpstr>
      <vt:lpstr>'Hankkeen tiedot'!Print_Area</vt:lpstr>
      <vt:lpstr>'Kustannusarvio|Rakennusselostus'!Print_Area</vt:lpstr>
      <vt:lpstr>'Kustannusarvion koonti'!Print_Area</vt:lpstr>
      <vt:lpstr>Ohje!Print_Area</vt:lpstr>
      <vt:lpstr>'Rakennusselostus koonti'!Print_Area</vt:lpstr>
      <vt:lpstr>'Talkootyön koonti'!Print_Area</vt:lpstr>
      <vt:lpstr>'Kustannusarvio|Rakennusselostus'!Print_Titles</vt:lpstr>
      <vt:lpstr>'Kustannusarvion koonti'!Print_Titles</vt:lpstr>
      <vt:lpstr>'Talkootyön koonti'!Print_Titles</vt:lpstr>
      <vt:lpstr>'Kustannusarvio|Rakennusselostus'!Tulostusalue</vt:lpstr>
      <vt:lpstr>'Kustannusarvion koonti'!Tulostusalue</vt:lpstr>
      <vt:lpstr>Ohje!Tulostusalue</vt:lpstr>
      <vt:lpstr>'Rakennusselostus koonti'!Tulostusalue</vt:lpstr>
      <vt:lpstr>'Talkootyön koonti'!Tulostusalue</vt:lpstr>
      <vt:lpstr>'Rakennusselostus koonti'!Tulostusotsikot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Omistaja</dc:creator>
  <cp:lastModifiedBy>Kati Alanikka</cp:lastModifiedBy>
  <cp:lastPrinted>2024-04-05T07:04:49Z</cp:lastPrinted>
  <dcterms:created xsi:type="dcterms:W3CDTF">2023-03-30T06:52:04Z</dcterms:created>
  <dcterms:modified xsi:type="dcterms:W3CDTF">2024-08-06T08:23:06Z</dcterms:modified>
</cp:coreProperties>
</file>